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80" windowHeight="12765" tabRatio="612" activeTab="0"/>
  </bookViews>
  <sheets>
    <sheet name="Kokku" sheetId="1" r:id="rId1"/>
    <sheet name="E k 3" sheetId="2" r:id="rId2"/>
    <sheet name=" Mat 3 " sheetId="3" r:id="rId3"/>
    <sheet name="E k 6" sheetId="4" r:id="rId4"/>
    <sheet name="Mat 6 " sheetId="5" r:id="rId5"/>
    <sheet name="Inimõp 6" sheetId="6" r:id="rId6"/>
    <sheet name="Võrdl 2" sheetId="7" r:id="rId7"/>
    <sheet name="Võrdl 1" sheetId="8" r:id="rId8"/>
  </sheets>
  <definedNames>
    <definedName name="_xlnm.Print_Area" localSheetId="5">'Inimõp 6'!$A:$IV</definedName>
  </definedNames>
  <calcPr fullCalcOnLoad="1"/>
</workbook>
</file>

<file path=xl/sharedStrings.xml><?xml version="1.0" encoding="utf-8"?>
<sst xmlns="http://schemas.openxmlformats.org/spreadsheetml/2006/main" count="624" uniqueCount="136">
  <si>
    <t xml:space="preserve">Kool </t>
  </si>
  <si>
    <t>arv</t>
  </si>
  <si>
    <t>Töö</t>
  </si>
  <si>
    <t>tegi</t>
  </si>
  <si>
    <t>Hinded</t>
  </si>
  <si>
    <t>%</t>
  </si>
  <si>
    <t>hinne</t>
  </si>
  <si>
    <t>1.</t>
  </si>
  <si>
    <t>Audru Kk</t>
  </si>
  <si>
    <t>2.</t>
  </si>
  <si>
    <t>Häädemeeste Kk</t>
  </si>
  <si>
    <t>3.</t>
  </si>
  <si>
    <t>K-Nõmme G</t>
  </si>
  <si>
    <t>4.</t>
  </si>
  <si>
    <t>5.</t>
  </si>
  <si>
    <t>Sindi G</t>
  </si>
  <si>
    <t>6.</t>
  </si>
  <si>
    <t>Tõstamaa Kk</t>
  </si>
  <si>
    <t>7.</t>
  </si>
  <si>
    <t>Vändra G</t>
  </si>
  <si>
    <t>8.</t>
  </si>
  <si>
    <t>Sindi G(vene)</t>
  </si>
  <si>
    <t>9.</t>
  </si>
  <si>
    <t>Are Pk</t>
  </si>
  <si>
    <t>10.</t>
  </si>
  <si>
    <t>Juurikaru Pk</t>
  </si>
  <si>
    <t>11.</t>
  </si>
  <si>
    <t>Jõõpre Pk</t>
  </si>
  <si>
    <t>12.</t>
  </si>
  <si>
    <t>13.</t>
  </si>
  <si>
    <t>Kihnu Pk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</si>
  <si>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</si>
  <si>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</si>
  <si>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</si>
  <si>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</si>
  <si>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</si>
  <si>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</si>
  <si>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</si>
  <si>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</si>
  <si>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</si>
  <si>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</si>
  <si>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</si>
  <si>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</si>
  <si>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</si>
  <si>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</si>
  <si>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</si>
  <si>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</si>
  <si>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</si>
  <si>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</si>
  <si>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</si>
  <si>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</si>
  <si>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</si>
  <si>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</si>
  <si>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Koonga Pk</t>
  </si>
  <si>
    <t>Lõpe Pk</t>
  </si>
  <si>
    <t>Metsapoole Pk</t>
  </si>
  <si>
    <t>Paikuse Pk</t>
  </si>
  <si>
    <t>Pärnjõe Pk</t>
  </si>
  <si>
    <t>Sauga Pk</t>
  </si>
  <si>
    <t>Surju Pk</t>
  </si>
  <si>
    <t>Taali Pk</t>
  </si>
  <si>
    <t>Tali Pk</t>
  </si>
  <si>
    <t>Tihemetsa Pk</t>
  </si>
  <si>
    <t>Tootsi Pk</t>
  </si>
  <si>
    <t>Tori Pk</t>
  </si>
  <si>
    <t>Uulu Pk</t>
  </si>
  <si>
    <t>Varbla Pk</t>
  </si>
  <si>
    <t>Viira Pk</t>
  </si>
  <si>
    <t>Aruvälja Ak</t>
  </si>
  <si>
    <t>Libatse Lak</t>
  </si>
  <si>
    <t>Lindi Ak</t>
  </si>
  <si>
    <t>Massiaru Ak</t>
  </si>
  <si>
    <t>Seljametsa Lak</t>
  </si>
  <si>
    <t>Tahkuranna Lak</t>
  </si>
  <si>
    <t>Vahenurme Lak</t>
  </si>
  <si>
    <t>36.</t>
  </si>
  <si>
    <t>Maakond</t>
  </si>
  <si>
    <t>Puudu-</t>
  </si>
  <si>
    <t>jaid</t>
  </si>
  <si>
    <t>Eduk</t>
  </si>
  <si>
    <t>Kval</t>
  </si>
  <si>
    <t>Keskm</t>
  </si>
  <si>
    <t xml:space="preserve">Jrk </t>
  </si>
  <si>
    <t xml:space="preserve">Õpil </t>
  </si>
  <si>
    <t>Lavassaare Lak</t>
  </si>
  <si>
    <t>Selja Ak</t>
  </si>
  <si>
    <t>Suigu Lak</t>
  </si>
  <si>
    <t>37.</t>
  </si>
  <si>
    <t>38.</t>
  </si>
  <si>
    <t>39.</t>
  </si>
  <si>
    <t>40.</t>
  </si>
  <si>
    <t>Eesti keel 3.kl</t>
  </si>
  <si>
    <t>K h</t>
  </si>
  <si>
    <t>Eesti keel 6.kl</t>
  </si>
  <si>
    <t xml:space="preserve">Häädemeeste </t>
  </si>
  <si>
    <t xml:space="preserve">Metsapoole </t>
  </si>
  <si>
    <t xml:space="preserve">Lavassaare </t>
  </si>
  <si>
    <t xml:space="preserve">Seljametsa </t>
  </si>
  <si>
    <t xml:space="preserve">Tahkuranna </t>
  </si>
  <si>
    <t xml:space="preserve">Vahenurme </t>
  </si>
  <si>
    <t>Matemaat 3.kl</t>
  </si>
  <si>
    <t>Matemaat 6.kl</t>
  </si>
  <si>
    <t>P-Jaagupi G</t>
  </si>
  <si>
    <t>Vihtra Lak</t>
  </si>
  <si>
    <t>Abi</t>
  </si>
  <si>
    <t>õpe</t>
  </si>
  <si>
    <t>Par</t>
  </si>
  <si>
    <t>Log</t>
  </si>
  <si>
    <t>abi</t>
  </si>
  <si>
    <t>MAAKOND</t>
  </si>
  <si>
    <t>Puudu</t>
  </si>
  <si>
    <t>Ind</t>
  </si>
  <si>
    <t>kava</t>
  </si>
  <si>
    <t>Koostas Maimu Arroküll 44 79742</t>
  </si>
  <si>
    <t>Eesti 3</t>
  </si>
  <si>
    <t>Matem 3</t>
  </si>
  <si>
    <t>Eesti 6</t>
  </si>
  <si>
    <t>Matem 6</t>
  </si>
  <si>
    <t>RIIK</t>
  </si>
  <si>
    <t>LINN</t>
  </si>
  <si>
    <t>Hinded %-ides</t>
  </si>
  <si>
    <t>Riik</t>
  </si>
  <si>
    <t xml:space="preserve">Maakond </t>
  </si>
  <si>
    <t xml:space="preserve">Riik </t>
  </si>
  <si>
    <t>Abi-</t>
  </si>
  <si>
    <t>Hinde %</t>
  </si>
  <si>
    <t xml:space="preserve"> </t>
  </si>
  <si>
    <t>ÜLERIIGILISED TASEMETÖÖD 2008 / 2009</t>
  </si>
  <si>
    <t>Üleriigiline tasemetöö eesti keelest 3.klassile 05.05.2009</t>
  </si>
  <si>
    <t>Üleriigiline tasemetöö matemaatikast 3.klassile 12.05.2009</t>
  </si>
  <si>
    <t>Üleriigiline tasemetöö eesti keelest 6.klassile 07.05.2009</t>
  </si>
  <si>
    <t>Üleriigiline tasemetöö matemaatikast 6.klassile 13.05.2009</t>
  </si>
  <si>
    <t>Kergu Lak</t>
  </si>
  <si>
    <t>Üleriigiline tasemetöö inimeseõpetusest  6.klassile 18.05.2009</t>
  </si>
  <si>
    <t>Inimeseõp 6.kl</t>
  </si>
  <si>
    <t>Inimeseõp 6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</si>
</sst>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7.75"/>
      <name val="Arial"/>
      <family val="0"/>
    </font>
    <font>
      <sz val="13"/>
      <name val="Arial"/>
      <family val="2"/>
    </font>
    <font>
      <sz val="12.75"/>
      <name val="Arial"/>
      <family val="2"/>
    </font>
    <font>
      <sz val="17.5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2.75"/>
      <name val="Arial"/>
      <family val="2"/>
    </font>
    <font>
      <sz val="2.5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75"/>
      <name val="Arial"/>
      <family val="2"/>
    </font>
    <font>
      <sz val="15.2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0" xfId="0" applyFill="1" applyAlignment="1">
      <alignment/>
    </xf>
    <xf numFmtId="164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ja 6.klassi TASEMETÖÖDE edukuse % maakonnas 2000-2009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75"/>
          <c:w val="0.9512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'Võrdl 2'!$D$69</c:f>
              <c:strCache>
                <c:ptCount val="1"/>
                <c:pt idx="0">
                  <c:v>Eesti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'Võrdl 2'!$E$68:$N$68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2'!$E$69:$N$69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2'!$D$70</c:f>
              <c:strCache>
                <c:ptCount val="1"/>
                <c:pt idx="0">
                  <c:v>Matem 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'Võrdl 2'!$E$68:$N$68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2'!$E$70:$N$70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'Võrdl 2'!$D$71</c:f>
              <c:strCache>
                <c:ptCount val="1"/>
                <c:pt idx="0">
                  <c:v>Eesti 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2'!$E$68:$N$68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2'!$E$71:$N$71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'Võrdl 2'!$D$72</c:f>
              <c:strCache>
                <c:ptCount val="1"/>
                <c:pt idx="0">
                  <c:v>Matem 6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2'!$E$68:$N$68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2'!$E$72:$N$72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547296"/>
        <c:axId val="37646241"/>
      </c:lineChart>
      <c:catAx>
        <c:axId val="11547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46241"/>
        <c:crosses val="autoZero"/>
        <c:auto val="1"/>
        <c:lblOffset val="100"/>
        <c:noMultiLvlLbl val="0"/>
      </c:catAx>
      <c:valAx>
        <c:axId val="37646241"/>
        <c:scaling>
          <c:orientation val="minMax"/>
          <c:max val="100"/>
          <c:min val="5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5472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372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3. ja 6.klassi TASEMETÖÖDE "4" ja "5" % maakonnas 2000-2009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825"/>
          <c:w val="0.964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'Võrdl 2'!$D$105</c:f>
              <c:strCache>
                <c:ptCount val="1"/>
                <c:pt idx="0">
                  <c:v>Eesti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2'!$E$104:$N$104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2'!$E$105:$N$105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2'!$D$106</c:f>
              <c:strCache>
                <c:ptCount val="1"/>
                <c:pt idx="0">
                  <c:v>Matem 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2'!$E$104:$N$104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2'!$E$106:$N$106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'Võrdl 2'!$D$107</c:f>
              <c:strCache>
                <c:ptCount val="1"/>
                <c:pt idx="0">
                  <c:v>Eesti 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2'!$E$104:$N$104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2'!$E$107:$N$107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'Võrdl 2'!$D$108</c:f>
              <c:strCache>
                <c:ptCount val="1"/>
                <c:pt idx="0">
                  <c:v>Matem 6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2'!$E$104:$N$104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2'!$E$108:$N$108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821034"/>
        <c:axId val="28423867"/>
      </c:lineChart>
      <c:catAx>
        <c:axId val="63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23867"/>
        <c:crosses val="autoZero"/>
        <c:auto val="1"/>
        <c:lblOffset val="100"/>
        <c:noMultiLvlLbl val="0"/>
      </c:catAx>
      <c:valAx>
        <c:axId val="28423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2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3525"/>
        </c:manualLayout>
      </c:layout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3. ja 6. klassi TASEMETÖÖDE keskmised hinded maakonnas 2000-2009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975"/>
          <c:w val="0.976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'Võrdl 2'!$D$33</c:f>
              <c:strCache>
                <c:ptCount val="1"/>
                <c:pt idx="0">
                  <c:v>Eesti 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2'!$E$32:$N$32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2'!$E$33:$N$33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2'!$D$34</c:f>
              <c:strCache>
                <c:ptCount val="1"/>
                <c:pt idx="0">
                  <c:v>Matem 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00FF"/>
                </a:solidFill>
              </a:ln>
            </c:spPr>
            <c:marker>
              <c:symbol val="auto"/>
            </c:marker>
          </c:dPt>
          <c:cat>
            <c:numRef>
              <c:f>'Võrdl 2'!$E$32:$N$32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2'!$E$34:$N$34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'Võrdl 2'!$D$35</c:f>
              <c:strCache>
                <c:ptCount val="1"/>
                <c:pt idx="0">
                  <c:v>Eesti 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2'!$E$32:$N$32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2'!$E$35:$N$35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'Võrdl 2'!$D$36</c:f>
              <c:strCache>
                <c:ptCount val="1"/>
                <c:pt idx="0">
                  <c:v>Matem 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2'!$E$32:$N$32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'Võrdl 2'!$E$36:$N$36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676372"/>
        <c:axId val="6081269"/>
      </c:lineChart>
      <c:catAx>
        <c:axId val="6167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1269"/>
        <c:crosses val="autoZero"/>
        <c:auto val="1"/>
        <c:lblOffset val="100"/>
        <c:noMultiLvlLbl val="0"/>
      </c:catAx>
      <c:valAx>
        <c:axId val="6081269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7637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"/>
          <c:y val="0.93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Tasemetööde hinded %-ides 2008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'Võrdl 1'!#REF!</c:f>
              <c:strCache>
                <c:ptCount val="1"/>
                <c:pt idx="0">
                  <c:v>Eesti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'Võrdl 1'!#REF!</c:f>
              <c:str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strCache>
            </c:strRef>
          </c:cat>
          <c:val>
            <c:numRef>
              <c:f>'Võrdl 1'!#REF!</c:f>
              <c:numCache>
                <c:ptCount val="5"/>
                <c:pt idx="0">
                  <c:v>41.9</c:v>
                </c:pt>
                <c:pt idx="1">
                  <c:v>42.7</c:v>
                </c:pt>
                <c:pt idx="2">
                  <c:v>14.9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1'!#REF!</c:f>
              <c:strCache>
                <c:ptCount val="1"/>
                <c:pt idx="0">
                  <c:v>Matem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dPt>
            <c:idx val="2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dPt>
            <c:idx val="3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dPt>
            <c:idx val="4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cat>
            <c:strRef>
              <c:f>'Võrdl 1'!#REF!</c:f>
              <c:str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strCache>
            </c:strRef>
          </c:cat>
          <c:val>
            <c:numRef>
              <c:f>'Võrdl 1'!#REF!</c:f>
              <c:numCache>
                <c:ptCount val="5"/>
                <c:pt idx="0">
                  <c:v>44.4</c:v>
                </c:pt>
                <c:pt idx="1">
                  <c:v>41.6</c:v>
                </c:pt>
                <c:pt idx="2">
                  <c:v>13.2</c:v>
                </c:pt>
                <c:pt idx="3">
                  <c:v>0.8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'Võrdl 1'!#REF!</c:f>
              <c:strCache>
                <c:ptCount val="1"/>
                <c:pt idx="0">
                  <c:v>Eesti 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'Võrdl 1'!#REF!</c:f>
              <c:str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strCache>
            </c:strRef>
          </c:cat>
          <c:val>
            <c:numRef>
              <c:f>'Võrdl 1'!#REF!</c:f>
              <c:numCache>
                <c:ptCount val="5"/>
                <c:pt idx="0">
                  <c:v>8</c:v>
                </c:pt>
                <c:pt idx="1">
                  <c:v>48</c:v>
                </c:pt>
                <c:pt idx="2">
                  <c:v>41.8</c:v>
                </c:pt>
                <c:pt idx="3">
                  <c:v>2.2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'Võrdl 1'!#REF!</c:f>
              <c:strCache>
                <c:ptCount val="1"/>
                <c:pt idx="0">
                  <c:v>Matem 6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'Võrdl 1'!#REF!</c:f>
              <c:str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strCache>
            </c:strRef>
          </c:cat>
          <c:val>
            <c:numRef>
              <c:f>'Võrdl 1'!#REF!</c:f>
              <c:numCache>
                <c:ptCount val="5"/>
                <c:pt idx="0">
                  <c:v>12.6</c:v>
                </c:pt>
                <c:pt idx="1">
                  <c:v>32.7</c:v>
                </c:pt>
                <c:pt idx="2">
                  <c:v>37.9</c:v>
                </c:pt>
                <c:pt idx="3">
                  <c:v>14.7</c:v>
                </c:pt>
                <c:pt idx="4">
                  <c:v>2.1</c:v>
                </c:pt>
              </c:numCache>
            </c:numRef>
          </c:val>
          <c:smooth val="0"/>
        </c:ser>
        <c:marker val="1"/>
        <c:axId val="41279454"/>
        <c:axId val="60610127"/>
      </c:lineChart>
      <c:catAx>
        <c:axId val="41279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0610127"/>
        <c:crosses val="autoZero"/>
        <c:auto val="1"/>
        <c:lblOffset val="100"/>
        <c:noMultiLvlLbl val="0"/>
      </c:catAx>
      <c:valAx>
        <c:axId val="606101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1279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Tasemetööde hinded %-ides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875"/>
          <c:w val="0.967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'Võrdl 1'!$C$21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'Võrdl 1'!$B$22:$B$26</c:f>
              <c:strCache/>
            </c:strRef>
          </c:cat>
          <c:val>
            <c:numRef>
              <c:f>'Võrdl 1'!$C$22:$C$26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'Võrdl 1'!$D$21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'Võrdl 1'!$B$22:$B$26</c:f>
              <c:strCache/>
            </c:strRef>
          </c:cat>
          <c:val>
            <c:numRef>
              <c:f>'Võrdl 1'!$D$22:$D$26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'Võrdl 1'!$E$21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'Võrdl 1'!$B$22:$B$26</c:f>
              <c:strCache/>
            </c:strRef>
          </c:cat>
          <c:val>
            <c:numRef>
              <c:f>'Võrdl 1'!$E$22:$E$26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'Võrdl 1'!$F$21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'Võrdl 1'!$B$22:$B$26</c:f>
              <c:strCache/>
            </c:strRef>
          </c:cat>
          <c:val>
            <c:numRef>
              <c:f>'Võrdl 1'!$F$22:$F$26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'Võrdl 1'!$G$21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'Võrdl 1'!$B$22:$B$26</c:f>
              <c:strCache/>
            </c:strRef>
          </c:cat>
          <c:val>
            <c:numRef>
              <c:f>'Võrdl 1'!$G$22:$G$26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463112"/>
        <c:axId val="63513289"/>
      </c:barChart>
      <c:catAx>
        <c:axId val="6246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13289"/>
        <c:crosses val="autoZero"/>
        <c:auto val="1"/>
        <c:lblOffset val="100"/>
        <c:noMultiLvlLbl val="0"/>
      </c:catAx>
      <c:valAx>
        <c:axId val="63513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63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15"/>
          <c:y val="0.898"/>
          <c:w val="0.3175"/>
          <c:h val="0.0922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Eesti keel 3. kl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075"/>
          <c:w val="0.968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'Võrdl 1'!$B$29</c:f>
              <c:strCache>
                <c:ptCount val="1"/>
                <c:pt idx="0">
                  <c:v>Maakond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1'!$C$29:$J$29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1'!$B$30</c:f>
              <c:strCache>
                <c:ptCount val="1"/>
                <c:pt idx="0">
                  <c:v>Riik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58482"/>
        <c:axId val="32316003"/>
      </c:lineChart>
      <c:catAx>
        <c:axId val="595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003"/>
        <c:crosses val="autoZero"/>
        <c:auto val="1"/>
        <c:lblOffset val="100"/>
        <c:noMultiLvlLbl val="0"/>
      </c:catAx>
      <c:valAx>
        <c:axId val="32316003"/>
        <c:scaling>
          <c:orientation val="minMax"/>
          <c:max val="4.6"/>
          <c:min val="3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48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75"/>
          <c:y val="0.9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Matemaatika 3.kl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75"/>
          <c:w val="0.968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'Võrdl 1'!$B$33</c:f>
              <c:strCache>
                <c:ptCount val="1"/>
                <c:pt idx="0">
                  <c:v>Maakond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1'!$B$34</c:f>
              <c:strCache>
                <c:ptCount val="1"/>
                <c:pt idx="0">
                  <c:v>Riik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1'!$C$34:$J$34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257980"/>
        <c:axId val="10635037"/>
      </c:lineChart>
      <c:catAx>
        <c:axId val="1025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5037"/>
        <c:crosses val="autoZero"/>
        <c:auto val="1"/>
        <c:lblOffset val="100"/>
        <c:noMultiLvlLbl val="0"/>
      </c:catAx>
      <c:valAx>
        <c:axId val="10635037"/>
        <c:scaling>
          <c:orientation val="minMax"/>
          <c:min val="3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579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"/>
          <c:y val="0.91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Eesti keel 6.kl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'Võrdl 1'!$B$37</c:f>
              <c:strCache>
                <c:ptCount val="1"/>
                <c:pt idx="0">
                  <c:v>Maakond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1'!$B$38</c:f>
              <c:strCache>
                <c:ptCount val="1"/>
                <c:pt idx="0">
                  <c:v>Riik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1'!$C$38:$J$38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8160198"/>
        <c:axId val="34231031"/>
      </c:lineChart>
      <c:catAx>
        <c:axId val="3816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31031"/>
        <c:crosses val="autoZero"/>
        <c:auto val="1"/>
        <c:lblOffset val="100"/>
        <c:noMultiLvlLbl val="0"/>
      </c:catAx>
      <c:valAx>
        <c:axId val="34231031"/>
        <c:scaling>
          <c:orientation val="minMax"/>
          <c:max val="4.6"/>
          <c:min val="3.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601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75"/>
          <c:y val="0.92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Matemaatika 6.kl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968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'Võrdl 1'!$B$41</c:f>
              <c:strCache>
                <c:ptCount val="1"/>
                <c:pt idx="0">
                  <c:v>Maakond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1'!$C$40:$J$40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1'!$C$41:$J$41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'Võrdl 1'!$B$42</c:f>
              <c:strCache>
                <c:ptCount val="1"/>
                <c:pt idx="0">
                  <c:v>Riik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'Võrdl 1'!$C$40:$J$40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'Võrdl 1'!$C$42:$J$42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5837296"/>
        <c:axId val="15271921"/>
      </c:lineChart>
      <c:catAx>
        <c:axId val="15837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71921"/>
        <c:crosses val="autoZero"/>
        <c:auto val="1"/>
        <c:lblOffset val="100"/>
        <c:noMultiLvlLbl val="0"/>
      </c:catAx>
      <c:valAx>
        <c:axId val="15271921"/>
        <c:scaling>
          <c:orientation val="minMax"/>
          <c:max val="4.6"/>
          <c:min val="3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372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"/>
          <c:y val="0.91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104775</xdr:rowOff>
    </xdr:from>
    <xdr:to>
      <xdr:col>13</xdr:col>
      <xdr:colOff>561975</xdr:colOff>
      <xdr:row>66</xdr:row>
      <xdr:rowOff>104775</xdr:rowOff>
    </xdr:to>
    <xdr:graphicFrame>
      <xdr:nvGraphicFramePr>
        <xdr:cNvPr id="1" name="Chart 1"/>
        <xdr:cNvGraphicFramePr/>
      </xdr:nvGraphicFramePr>
      <xdr:xfrm>
        <a:off x="28575" y="5934075"/>
        <a:ext cx="84582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73</xdr:row>
      <xdr:rowOff>28575</xdr:rowOff>
    </xdr:from>
    <xdr:to>
      <xdr:col>13</xdr:col>
      <xdr:colOff>571500</xdr:colOff>
      <xdr:row>102</xdr:row>
      <xdr:rowOff>38100</xdr:rowOff>
    </xdr:to>
    <xdr:graphicFrame>
      <xdr:nvGraphicFramePr>
        <xdr:cNvPr id="2" name="Chart 2"/>
        <xdr:cNvGraphicFramePr/>
      </xdr:nvGraphicFramePr>
      <xdr:xfrm>
        <a:off x="123825" y="11849100"/>
        <a:ext cx="83724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0</xdr:row>
      <xdr:rowOff>104775</xdr:rowOff>
    </xdr:from>
    <xdr:to>
      <xdr:col>13</xdr:col>
      <xdr:colOff>552450</xdr:colOff>
      <xdr:row>30</xdr:row>
      <xdr:rowOff>76200</xdr:rowOff>
    </xdr:to>
    <xdr:graphicFrame>
      <xdr:nvGraphicFramePr>
        <xdr:cNvPr id="3" name="Chart 3"/>
        <xdr:cNvGraphicFramePr/>
      </xdr:nvGraphicFramePr>
      <xdr:xfrm>
        <a:off x="104775" y="104775"/>
        <a:ext cx="8372475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9</xdr:col>
      <xdr:colOff>571500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28575" y="19050"/>
        <a:ext cx="60864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42</xdr:row>
      <xdr:rowOff>123825</xdr:rowOff>
    </xdr:from>
    <xdr:to>
      <xdr:col>9</xdr:col>
      <xdr:colOff>600075</xdr:colOff>
      <xdr:row>62</xdr:row>
      <xdr:rowOff>123825</xdr:rowOff>
    </xdr:to>
    <xdr:graphicFrame>
      <xdr:nvGraphicFramePr>
        <xdr:cNvPr id="3" name="Chart 5"/>
        <xdr:cNvGraphicFramePr/>
      </xdr:nvGraphicFramePr>
      <xdr:xfrm>
        <a:off x="9525" y="6924675"/>
        <a:ext cx="61341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64</xdr:row>
      <xdr:rowOff>0</xdr:rowOff>
    </xdr:from>
    <xdr:to>
      <xdr:col>9</xdr:col>
      <xdr:colOff>581025</xdr:colOff>
      <xdr:row>84</xdr:row>
      <xdr:rowOff>0</xdr:rowOff>
    </xdr:to>
    <xdr:graphicFrame>
      <xdr:nvGraphicFramePr>
        <xdr:cNvPr id="4" name="Chart 6"/>
        <xdr:cNvGraphicFramePr/>
      </xdr:nvGraphicFramePr>
      <xdr:xfrm>
        <a:off x="19050" y="10363200"/>
        <a:ext cx="61055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84</xdr:row>
      <xdr:rowOff>133350</xdr:rowOff>
    </xdr:from>
    <xdr:to>
      <xdr:col>9</xdr:col>
      <xdr:colOff>600075</xdr:colOff>
      <xdr:row>104</xdr:row>
      <xdr:rowOff>133350</xdr:rowOff>
    </xdr:to>
    <xdr:graphicFrame>
      <xdr:nvGraphicFramePr>
        <xdr:cNvPr id="5" name="Chart 7"/>
        <xdr:cNvGraphicFramePr/>
      </xdr:nvGraphicFramePr>
      <xdr:xfrm>
        <a:off x="19050" y="13735050"/>
        <a:ext cx="61245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106</xdr:row>
      <xdr:rowOff>38100</xdr:rowOff>
    </xdr:from>
    <xdr:to>
      <xdr:col>9</xdr:col>
      <xdr:colOff>581025</xdr:colOff>
      <xdr:row>126</xdr:row>
      <xdr:rowOff>9525</xdr:rowOff>
    </xdr:to>
    <xdr:graphicFrame>
      <xdr:nvGraphicFramePr>
        <xdr:cNvPr id="6" name="Chart 8"/>
        <xdr:cNvGraphicFramePr/>
      </xdr:nvGraphicFramePr>
      <xdr:xfrm>
        <a:off x="38100" y="17202150"/>
        <a:ext cx="60864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3.140625" style="0" customWidth="1"/>
    <col min="2" max="2" width="12.421875" style="0" customWidth="1"/>
    <col min="3" max="3" width="5.57421875" style="0" customWidth="1"/>
    <col min="4" max="4" width="5.421875" style="0" customWidth="1"/>
    <col min="5" max="5" width="4.28125" style="0" customWidth="1"/>
    <col min="6" max="7" width="5.421875" style="0" customWidth="1"/>
    <col min="8" max="8" width="4.28125" style="0" customWidth="1"/>
    <col min="9" max="10" width="5.57421875" style="0" customWidth="1"/>
    <col min="11" max="11" width="4.28125" style="0" customWidth="1"/>
    <col min="12" max="13" width="5.421875" style="0" customWidth="1"/>
    <col min="14" max="14" width="4.28125" style="0" customWidth="1"/>
    <col min="15" max="16" width="5.421875" style="0" customWidth="1"/>
    <col min="17" max="17" width="4.28125" style="0" customWidth="1"/>
  </cols>
  <sheetData>
    <row r="1" spans="1:17" ht="15.75">
      <c r="A1" s="40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1:17" ht="12.75">
      <c r="A3" s="38" t="s">
        <v>82</v>
      </c>
      <c r="B3" s="38" t="s">
        <v>0</v>
      </c>
      <c r="C3" s="10" t="s">
        <v>91</v>
      </c>
      <c r="D3" s="11"/>
      <c r="E3" s="12"/>
      <c r="F3" s="10" t="s">
        <v>100</v>
      </c>
      <c r="G3" s="11"/>
      <c r="H3" s="12"/>
      <c r="I3" s="10" t="s">
        <v>93</v>
      </c>
      <c r="J3" s="11"/>
      <c r="K3" s="12"/>
      <c r="L3" s="10" t="s">
        <v>101</v>
      </c>
      <c r="M3" s="11"/>
      <c r="N3" s="12"/>
      <c r="O3" s="10" t="s">
        <v>134</v>
      </c>
      <c r="P3" s="11"/>
      <c r="Q3" s="12"/>
    </row>
    <row r="4" spans="1:17" ht="12.75">
      <c r="A4" s="39"/>
      <c r="B4" s="39"/>
      <c r="C4" s="1" t="s">
        <v>79</v>
      </c>
      <c r="D4" s="1" t="s">
        <v>80</v>
      </c>
      <c r="E4" s="2" t="s">
        <v>92</v>
      </c>
      <c r="F4" s="1" t="s">
        <v>79</v>
      </c>
      <c r="G4" s="1" t="s">
        <v>80</v>
      </c>
      <c r="H4" s="2" t="s">
        <v>92</v>
      </c>
      <c r="I4" s="1" t="s">
        <v>79</v>
      </c>
      <c r="J4" s="1" t="s">
        <v>80</v>
      </c>
      <c r="K4" s="2" t="s">
        <v>92</v>
      </c>
      <c r="L4" s="1" t="s">
        <v>79</v>
      </c>
      <c r="M4" s="1" t="s">
        <v>80</v>
      </c>
      <c r="N4" s="2" t="s">
        <v>92</v>
      </c>
      <c r="O4" s="1" t="s">
        <v>79</v>
      </c>
      <c r="P4" s="1" t="s">
        <v>80</v>
      </c>
      <c r="Q4" s="2" t="s">
        <v>92</v>
      </c>
    </row>
    <row r="5" spans="1:17" ht="12.75" customHeight="1">
      <c r="A5" s="13" t="s">
        <v>7</v>
      </c>
      <c r="B5" s="13" t="s">
        <v>8</v>
      </c>
      <c r="C5" s="13">
        <v>100</v>
      </c>
      <c r="D5" s="13">
        <v>100</v>
      </c>
      <c r="E5" s="2">
        <v>4.4</v>
      </c>
      <c r="F5" s="13">
        <v>100</v>
      </c>
      <c r="G5" s="13">
        <v>72</v>
      </c>
      <c r="H5" s="2">
        <v>4</v>
      </c>
      <c r="I5" s="13">
        <v>92.3</v>
      </c>
      <c r="J5" s="13">
        <v>46.2</v>
      </c>
      <c r="K5" s="2">
        <v>3.4</v>
      </c>
      <c r="L5" s="13">
        <v>71.4</v>
      </c>
      <c r="M5" s="13">
        <v>42.9</v>
      </c>
      <c r="N5" s="2">
        <v>3.1</v>
      </c>
      <c r="O5" s="30">
        <v>100</v>
      </c>
      <c r="P5" s="30">
        <v>76.9</v>
      </c>
      <c r="Q5" s="19">
        <v>3.9</v>
      </c>
    </row>
    <row r="6" spans="1:17" ht="12.75" customHeight="1">
      <c r="A6" s="13" t="s">
        <v>9</v>
      </c>
      <c r="B6" s="13" t="s">
        <v>94</v>
      </c>
      <c r="C6" s="13">
        <v>100</v>
      </c>
      <c r="D6" s="13">
        <v>71.4</v>
      </c>
      <c r="E6" s="2">
        <v>4.1</v>
      </c>
      <c r="F6" s="13">
        <v>95.2</v>
      </c>
      <c r="G6" s="13">
        <v>71.4</v>
      </c>
      <c r="H6" s="2">
        <v>4</v>
      </c>
      <c r="I6" s="13">
        <v>100</v>
      </c>
      <c r="J6" s="13">
        <v>77.3</v>
      </c>
      <c r="K6" s="2">
        <v>3.9</v>
      </c>
      <c r="L6" s="13">
        <v>87</v>
      </c>
      <c r="M6" s="13">
        <v>52.2</v>
      </c>
      <c r="N6" s="2">
        <v>3.5</v>
      </c>
      <c r="O6" s="13">
        <v>100</v>
      </c>
      <c r="P6" s="13">
        <v>82.6</v>
      </c>
      <c r="Q6" s="2">
        <v>3.9</v>
      </c>
    </row>
    <row r="7" spans="1:17" ht="12.75" customHeight="1">
      <c r="A7" s="13" t="s">
        <v>11</v>
      </c>
      <c r="B7" s="13" t="s">
        <v>12</v>
      </c>
      <c r="C7" s="13">
        <v>100</v>
      </c>
      <c r="D7" s="13">
        <v>88.9</v>
      </c>
      <c r="E7" s="2">
        <v>4.3</v>
      </c>
      <c r="F7" s="13">
        <v>95</v>
      </c>
      <c r="G7" s="13">
        <v>70</v>
      </c>
      <c r="H7" s="2">
        <v>3.9</v>
      </c>
      <c r="I7" s="13">
        <v>100</v>
      </c>
      <c r="J7" s="13">
        <v>75</v>
      </c>
      <c r="K7" s="2">
        <v>3.8</v>
      </c>
      <c r="L7" s="13">
        <v>83.3</v>
      </c>
      <c r="M7" s="13">
        <v>36.1</v>
      </c>
      <c r="N7" s="2">
        <v>3.2</v>
      </c>
      <c r="O7" s="13">
        <v>100</v>
      </c>
      <c r="P7" s="13">
        <v>89.2</v>
      </c>
      <c r="Q7" s="2">
        <v>4</v>
      </c>
    </row>
    <row r="8" spans="1:17" ht="12.75" customHeight="1">
      <c r="A8" s="46" t="s">
        <v>13</v>
      </c>
      <c r="B8" s="46" t="s">
        <v>102</v>
      </c>
      <c r="C8" s="46">
        <v>100</v>
      </c>
      <c r="D8" s="46">
        <v>93.3</v>
      </c>
      <c r="E8" s="47">
        <v>4.3</v>
      </c>
      <c r="F8" s="46">
        <v>92.3</v>
      </c>
      <c r="G8" s="46">
        <v>92.3</v>
      </c>
      <c r="H8" s="47">
        <v>4.3</v>
      </c>
      <c r="I8" s="46">
        <v>100</v>
      </c>
      <c r="J8" s="46">
        <v>43.8</v>
      </c>
      <c r="K8" s="47">
        <v>3.4</v>
      </c>
      <c r="L8" s="46">
        <v>72.2</v>
      </c>
      <c r="M8" s="46">
        <v>38.9</v>
      </c>
      <c r="N8" s="47">
        <v>3.1</v>
      </c>
      <c r="O8" s="46">
        <v>100</v>
      </c>
      <c r="P8" s="46">
        <v>94.1</v>
      </c>
      <c r="Q8" s="47">
        <v>4.2</v>
      </c>
    </row>
    <row r="9" spans="1:17" ht="12.75" customHeight="1">
      <c r="A9" s="13" t="s">
        <v>14</v>
      </c>
      <c r="B9" s="13" t="s">
        <v>15</v>
      </c>
      <c r="C9" s="13">
        <v>100</v>
      </c>
      <c r="D9" s="13">
        <v>93.5</v>
      </c>
      <c r="E9" s="2">
        <v>4.5</v>
      </c>
      <c r="F9" s="13">
        <v>100</v>
      </c>
      <c r="G9" s="13">
        <v>83.9</v>
      </c>
      <c r="H9" s="2">
        <v>4.5</v>
      </c>
      <c r="I9" s="13">
        <v>100</v>
      </c>
      <c r="J9" s="13">
        <v>27.3</v>
      </c>
      <c r="K9" s="2">
        <v>3.3</v>
      </c>
      <c r="L9" s="13">
        <v>73.9</v>
      </c>
      <c r="M9" s="13">
        <v>30.4</v>
      </c>
      <c r="N9" s="2">
        <v>3</v>
      </c>
      <c r="O9" s="13">
        <v>100</v>
      </c>
      <c r="P9" s="13">
        <v>56.5</v>
      </c>
      <c r="Q9" s="2">
        <v>3.6</v>
      </c>
    </row>
    <row r="10" spans="1:17" ht="12.75" customHeight="1">
      <c r="A10" s="13" t="s">
        <v>16</v>
      </c>
      <c r="B10" s="13" t="s">
        <v>17</v>
      </c>
      <c r="C10" s="13">
        <v>100</v>
      </c>
      <c r="D10" s="13">
        <v>82.4</v>
      </c>
      <c r="E10" s="2">
        <v>4</v>
      </c>
      <c r="F10" s="13">
        <v>88.2</v>
      </c>
      <c r="G10" s="13">
        <v>70.6</v>
      </c>
      <c r="H10" s="2">
        <v>3.8</v>
      </c>
      <c r="I10" s="13">
        <v>100</v>
      </c>
      <c r="J10" s="13">
        <v>23.1</v>
      </c>
      <c r="K10" s="2">
        <v>3.2</v>
      </c>
      <c r="L10" s="13">
        <v>84.6</v>
      </c>
      <c r="M10" s="13">
        <v>23.1</v>
      </c>
      <c r="N10" s="2">
        <v>3.2</v>
      </c>
      <c r="O10" s="13">
        <v>100</v>
      </c>
      <c r="P10" s="13">
        <v>69.2</v>
      </c>
      <c r="Q10" s="2">
        <v>3.9</v>
      </c>
    </row>
    <row r="11" spans="1:17" ht="12.75" customHeight="1">
      <c r="A11" s="13" t="s">
        <v>18</v>
      </c>
      <c r="B11" s="13" t="s">
        <v>19</v>
      </c>
      <c r="C11" s="13">
        <v>100</v>
      </c>
      <c r="D11" s="13">
        <v>83.8</v>
      </c>
      <c r="E11" s="2">
        <v>4.1</v>
      </c>
      <c r="F11" s="13">
        <v>100</v>
      </c>
      <c r="G11" s="13">
        <v>76.3</v>
      </c>
      <c r="H11" s="2">
        <v>4.1</v>
      </c>
      <c r="I11" s="13">
        <v>100</v>
      </c>
      <c r="J11" s="13">
        <v>33.3</v>
      </c>
      <c r="K11" s="2">
        <v>3.4</v>
      </c>
      <c r="L11" s="13">
        <v>84.4</v>
      </c>
      <c r="M11" s="13">
        <v>44.4</v>
      </c>
      <c r="N11" s="2">
        <v>3.4</v>
      </c>
      <c r="O11" s="13">
        <v>100</v>
      </c>
      <c r="P11" s="13">
        <v>77.3</v>
      </c>
      <c r="Q11" s="2">
        <v>3.8</v>
      </c>
    </row>
    <row r="12" spans="1:17" ht="12.75" customHeight="1">
      <c r="A12" s="13" t="s">
        <v>20</v>
      </c>
      <c r="B12" s="13" t="s">
        <v>21</v>
      </c>
      <c r="C12" s="13">
        <v>100</v>
      </c>
      <c r="D12" s="13">
        <v>100</v>
      </c>
      <c r="E12" s="2">
        <v>4</v>
      </c>
      <c r="F12" s="13">
        <v>100</v>
      </c>
      <c r="G12" s="13">
        <v>100</v>
      </c>
      <c r="H12" s="2">
        <v>4</v>
      </c>
      <c r="I12" s="13">
        <v>100</v>
      </c>
      <c r="J12" s="13">
        <v>50</v>
      </c>
      <c r="K12" s="2">
        <v>3.5</v>
      </c>
      <c r="L12" s="13">
        <v>75</v>
      </c>
      <c r="M12" s="13">
        <v>50</v>
      </c>
      <c r="N12" s="2">
        <v>3.3</v>
      </c>
      <c r="O12" s="13">
        <v>100</v>
      </c>
      <c r="P12" s="13">
        <v>25</v>
      </c>
      <c r="Q12" s="2">
        <v>3.3</v>
      </c>
    </row>
    <row r="13" spans="1:17" ht="12.75" customHeight="1">
      <c r="A13" s="13" t="s">
        <v>22</v>
      </c>
      <c r="B13" s="13" t="s">
        <v>23</v>
      </c>
      <c r="C13" s="13">
        <v>100</v>
      </c>
      <c r="D13" s="13">
        <v>100</v>
      </c>
      <c r="E13" s="2">
        <v>4.6</v>
      </c>
      <c r="F13" s="13">
        <v>100</v>
      </c>
      <c r="G13" s="13">
        <v>80</v>
      </c>
      <c r="H13" s="2">
        <v>4.2</v>
      </c>
      <c r="I13" s="13">
        <v>100</v>
      </c>
      <c r="J13" s="13">
        <v>25</v>
      </c>
      <c r="K13" s="2">
        <v>3.3</v>
      </c>
      <c r="L13" s="13">
        <v>75</v>
      </c>
      <c r="M13" s="13">
        <v>12.5</v>
      </c>
      <c r="N13" s="2">
        <v>2.9</v>
      </c>
      <c r="O13" s="13">
        <v>100</v>
      </c>
      <c r="P13" s="13">
        <v>87.5</v>
      </c>
      <c r="Q13" s="2">
        <v>4</v>
      </c>
    </row>
    <row r="14" spans="1:17" ht="12.75" customHeight="1">
      <c r="A14" s="13" t="s">
        <v>24</v>
      </c>
      <c r="B14" s="13" t="s">
        <v>25</v>
      </c>
      <c r="C14" s="13">
        <v>100</v>
      </c>
      <c r="D14" s="13">
        <v>85.7</v>
      </c>
      <c r="E14" s="2">
        <v>4</v>
      </c>
      <c r="F14" s="13">
        <v>66.7</v>
      </c>
      <c r="G14" s="13">
        <v>66.7</v>
      </c>
      <c r="H14" s="2">
        <v>3.5</v>
      </c>
      <c r="I14" s="13">
        <v>100</v>
      </c>
      <c r="J14" s="13">
        <v>55.6</v>
      </c>
      <c r="K14" s="2">
        <v>3.6</v>
      </c>
      <c r="L14" s="13">
        <v>100</v>
      </c>
      <c r="M14" s="13">
        <v>25</v>
      </c>
      <c r="N14" s="2">
        <v>3.4</v>
      </c>
      <c r="O14" s="13">
        <v>100</v>
      </c>
      <c r="P14" s="13">
        <v>75</v>
      </c>
      <c r="Q14" s="2">
        <v>4</v>
      </c>
    </row>
    <row r="15" spans="1:17" ht="12.75" customHeight="1">
      <c r="A15" s="1" t="s">
        <v>26</v>
      </c>
      <c r="B15" s="1" t="s">
        <v>27</v>
      </c>
      <c r="C15" s="1">
        <v>100</v>
      </c>
      <c r="D15" s="1">
        <v>83.3</v>
      </c>
      <c r="E15" s="2">
        <v>4.4</v>
      </c>
      <c r="F15" s="1">
        <v>100</v>
      </c>
      <c r="G15" s="1">
        <v>83.3</v>
      </c>
      <c r="H15" s="2">
        <v>4.2</v>
      </c>
      <c r="I15" s="1">
        <v>100</v>
      </c>
      <c r="J15" s="1">
        <v>50</v>
      </c>
      <c r="K15" s="2">
        <v>3.6</v>
      </c>
      <c r="L15" s="1">
        <v>72.7</v>
      </c>
      <c r="M15" s="1">
        <v>27.3</v>
      </c>
      <c r="N15" s="2">
        <v>3</v>
      </c>
      <c r="O15" s="13">
        <v>100</v>
      </c>
      <c r="P15" s="13">
        <v>72.7</v>
      </c>
      <c r="Q15" s="2">
        <v>3.9</v>
      </c>
    </row>
    <row r="16" spans="1:17" ht="12.75" customHeight="1">
      <c r="A16" s="1" t="s">
        <v>28</v>
      </c>
      <c r="B16" s="1" t="s">
        <v>30</v>
      </c>
      <c r="C16" s="1">
        <v>100</v>
      </c>
      <c r="D16" s="1">
        <v>88.9</v>
      </c>
      <c r="E16" s="2">
        <v>4.1</v>
      </c>
      <c r="F16" s="1">
        <v>100</v>
      </c>
      <c r="G16" s="1">
        <v>66.7</v>
      </c>
      <c r="H16" s="2">
        <v>4</v>
      </c>
      <c r="I16" s="1">
        <v>87.5</v>
      </c>
      <c r="J16" s="1">
        <v>25</v>
      </c>
      <c r="K16" s="2">
        <v>3.1</v>
      </c>
      <c r="L16" s="1">
        <v>50</v>
      </c>
      <c r="M16" s="1">
        <v>12.5</v>
      </c>
      <c r="N16" s="2">
        <v>2.4</v>
      </c>
      <c r="O16" s="13">
        <v>100</v>
      </c>
      <c r="P16" s="13">
        <v>87.5</v>
      </c>
      <c r="Q16" s="2">
        <v>3.9</v>
      </c>
    </row>
    <row r="17" spans="1:17" ht="12.75" customHeight="1">
      <c r="A17" s="1" t="s">
        <v>29</v>
      </c>
      <c r="B17" s="1" t="s">
        <v>53</v>
      </c>
      <c r="C17" s="1">
        <v>100</v>
      </c>
      <c r="D17" s="1">
        <v>100</v>
      </c>
      <c r="E17" s="2">
        <v>4.7</v>
      </c>
      <c r="F17" s="1">
        <v>100</v>
      </c>
      <c r="G17" s="1">
        <v>100</v>
      </c>
      <c r="H17" s="14">
        <v>5</v>
      </c>
      <c r="I17" s="1">
        <v>100</v>
      </c>
      <c r="J17" s="1">
        <v>33.3</v>
      </c>
      <c r="K17" s="2">
        <v>3.3</v>
      </c>
      <c r="L17" s="1">
        <v>83.3</v>
      </c>
      <c r="M17" s="1">
        <v>16.7</v>
      </c>
      <c r="N17" s="2">
        <v>3</v>
      </c>
      <c r="O17" s="13">
        <v>100</v>
      </c>
      <c r="P17" s="13">
        <v>66.7</v>
      </c>
      <c r="Q17" s="2">
        <v>3.7</v>
      </c>
    </row>
    <row r="18" spans="1:17" ht="12.75" customHeight="1">
      <c r="A18" s="1" t="s">
        <v>31</v>
      </c>
      <c r="B18" s="1" t="s">
        <v>54</v>
      </c>
      <c r="C18" s="1">
        <v>100</v>
      </c>
      <c r="D18" s="1">
        <v>75</v>
      </c>
      <c r="E18" s="2">
        <v>4</v>
      </c>
      <c r="F18" s="1">
        <v>100</v>
      </c>
      <c r="G18" s="1">
        <v>75</v>
      </c>
      <c r="H18" s="2">
        <v>4</v>
      </c>
      <c r="I18" s="1">
        <v>100</v>
      </c>
      <c r="J18" s="1">
        <v>0</v>
      </c>
      <c r="K18" s="2">
        <v>3</v>
      </c>
      <c r="L18" s="1">
        <v>100</v>
      </c>
      <c r="M18" s="1">
        <v>100</v>
      </c>
      <c r="N18" s="2">
        <v>4</v>
      </c>
      <c r="O18" s="13">
        <v>100</v>
      </c>
      <c r="P18" s="13">
        <v>0</v>
      </c>
      <c r="Q18" s="2">
        <v>3</v>
      </c>
    </row>
    <row r="19" spans="1:17" ht="12.75" customHeight="1">
      <c r="A19" s="1" t="s">
        <v>32</v>
      </c>
      <c r="B19" s="1" t="s">
        <v>95</v>
      </c>
      <c r="C19" s="1">
        <v>100</v>
      </c>
      <c r="D19" s="1">
        <v>77.8</v>
      </c>
      <c r="E19" s="2">
        <v>4.2</v>
      </c>
      <c r="F19" s="1">
        <v>100</v>
      </c>
      <c r="G19" s="1">
        <v>66.7</v>
      </c>
      <c r="H19" s="2">
        <v>3.8</v>
      </c>
      <c r="I19" s="1">
        <v>100</v>
      </c>
      <c r="J19" s="1">
        <v>50</v>
      </c>
      <c r="K19" s="2">
        <v>3.5</v>
      </c>
      <c r="L19" s="1">
        <v>100</v>
      </c>
      <c r="M19" s="1">
        <v>100</v>
      </c>
      <c r="N19" s="2">
        <v>4.5</v>
      </c>
      <c r="O19" s="13">
        <v>100</v>
      </c>
      <c r="P19" s="13">
        <v>100</v>
      </c>
      <c r="Q19" s="2">
        <v>4.8</v>
      </c>
    </row>
    <row r="20" spans="1:17" ht="12.75" customHeight="1">
      <c r="A20" s="1" t="s">
        <v>33</v>
      </c>
      <c r="B20" s="1" t="s">
        <v>56</v>
      </c>
      <c r="C20" s="1">
        <v>100</v>
      </c>
      <c r="D20" s="1">
        <v>93.3</v>
      </c>
      <c r="E20" s="2">
        <v>4.4</v>
      </c>
      <c r="F20" s="1">
        <v>100</v>
      </c>
      <c r="G20" s="1">
        <v>86.7</v>
      </c>
      <c r="H20" s="2">
        <v>4.2</v>
      </c>
      <c r="I20" s="1">
        <v>100</v>
      </c>
      <c r="J20" s="1">
        <v>63.3</v>
      </c>
      <c r="K20" s="2">
        <v>3.7</v>
      </c>
      <c r="L20" s="1">
        <v>78</v>
      </c>
      <c r="M20" s="1">
        <v>40</v>
      </c>
      <c r="N20" s="2">
        <v>3.4</v>
      </c>
      <c r="O20" s="13">
        <v>100</v>
      </c>
      <c r="P20" s="13">
        <v>84.1</v>
      </c>
      <c r="Q20" s="2">
        <v>3.9</v>
      </c>
    </row>
    <row r="21" spans="1:17" ht="12.75" customHeight="1">
      <c r="A21" s="1" t="s">
        <v>34</v>
      </c>
      <c r="B21" s="1" t="s">
        <v>57</v>
      </c>
      <c r="C21" s="1">
        <v>100</v>
      </c>
      <c r="D21" s="1">
        <v>100</v>
      </c>
      <c r="E21" s="2">
        <v>4.4</v>
      </c>
      <c r="F21" s="1">
        <v>100</v>
      </c>
      <c r="G21" s="1">
        <v>57.1</v>
      </c>
      <c r="H21" s="2">
        <v>3.7</v>
      </c>
      <c r="I21" s="1">
        <v>100</v>
      </c>
      <c r="J21" s="1">
        <v>44.4</v>
      </c>
      <c r="K21" s="2">
        <v>3.4</v>
      </c>
      <c r="L21" s="1">
        <v>77.8</v>
      </c>
      <c r="M21" s="1">
        <v>44.4</v>
      </c>
      <c r="N21" s="2">
        <v>3.1</v>
      </c>
      <c r="O21" s="13">
        <v>100</v>
      </c>
      <c r="P21" s="13">
        <v>88.9</v>
      </c>
      <c r="Q21" s="2">
        <v>4.3</v>
      </c>
    </row>
    <row r="22" spans="1:17" ht="12.75" customHeight="1">
      <c r="A22" s="1" t="s">
        <v>35</v>
      </c>
      <c r="B22" s="1" t="s">
        <v>58</v>
      </c>
      <c r="C22" s="1">
        <v>100</v>
      </c>
      <c r="D22" s="1">
        <v>100</v>
      </c>
      <c r="E22" s="2">
        <v>4.6</v>
      </c>
      <c r="F22" s="1">
        <v>100</v>
      </c>
      <c r="G22" s="1">
        <v>75</v>
      </c>
      <c r="H22" s="2">
        <v>4.3</v>
      </c>
      <c r="I22" s="1">
        <v>87.5</v>
      </c>
      <c r="J22" s="1">
        <v>37.5</v>
      </c>
      <c r="K22" s="2">
        <v>3.5</v>
      </c>
      <c r="L22" s="1">
        <v>100</v>
      </c>
      <c r="M22" s="1">
        <v>50</v>
      </c>
      <c r="N22" s="2">
        <v>3.5</v>
      </c>
      <c r="O22" s="13">
        <v>100</v>
      </c>
      <c r="P22" s="13">
        <v>57.1</v>
      </c>
      <c r="Q22" s="2">
        <v>3.7</v>
      </c>
    </row>
    <row r="23" spans="1:17" ht="12.75" customHeight="1">
      <c r="A23" s="1" t="s">
        <v>36</v>
      </c>
      <c r="B23" s="1" t="s">
        <v>59</v>
      </c>
      <c r="C23" s="1">
        <v>100</v>
      </c>
      <c r="D23" s="1">
        <v>93.3</v>
      </c>
      <c r="E23" s="2">
        <v>4.4</v>
      </c>
      <c r="F23" s="1">
        <v>100</v>
      </c>
      <c r="G23" s="1">
        <v>76.9</v>
      </c>
      <c r="H23" s="2">
        <v>4</v>
      </c>
      <c r="I23" s="1">
        <v>100</v>
      </c>
      <c r="J23" s="1">
        <v>100</v>
      </c>
      <c r="K23" s="2">
        <v>4.2</v>
      </c>
      <c r="L23" s="1">
        <v>88.9</v>
      </c>
      <c r="M23" s="1">
        <v>66.7</v>
      </c>
      <c r="N23" s="2">
        <v>3.8</v>
      </c>
      <c r="O23" s="13">
        <v>100</v>
      </c>
      <c r="P23" s="13">
        <v>77.8</v>
      </c>
      <c r="Q23" s="2">
        <v>4</v>
      </c>
    </row>
    <row r="24" spans="1:17" ht="12.75" customHeight="1">
      <c r="A24" s="1" t="s">
        <v>37</v>
      </c>
      <c r="B24" s="1" t="s">
        <v>60</v>
      </c>
      <c r="C24" s="1">
        <v>100</v>
      </c>
      <c r="D24" s="1">
        <v>92.3</v>
      </c>
      <c r="E24" s="2">
        <v>4.4</v>
      </c>
      <c r="F24" s="1">
        <v>100</v>
      </c>
      <c r="G24" s="1">
        <v>53.8</v>
      </c>
      <c r="H24" s="2">
        <v>3.7</v>
      </c>
      <c r="I24" s="1">
        <v>100</v>
      </c>
      <c r="J24" s="1">
        <v>100</v>
      </c>
      <c r="K24" s="2">
        <v>4</v>
      </c>
      <c r="L24" s="1">
        <v>100</v>
      </c>
      <c r="M24" s="1">
        <v>100</v>
      </c>
      <c r="N24" s="2">
        <v>4</v>
      </c>
      <c r="O24" s="13">
        <v>100</v>
      </c>
      <c r="P24" s="13">
        <v>100</v>
      </c>
      <c r="Q24" s="2">
        <v>4</v>
      </c>
    </row>
    <row r="25" spans="1:17" ht="12.75" customHeight="1">
      <c r="A25" s="1" t="s">
        <v>38</v>
      </c>
      <c r="B25" s="1" t="s">
        <v>61</v>
      </c>
      <c r="C25" s="1">
        <v>100</v>
      </c>
      <c r="D25" s="1">
        <v>83.3</v>
      </c>
      <c r="E25" s="2">
        <v>4.3</v>
      </c>
      <c r="F25" s="1">
        <v>100</v>
      </c>
      <c r="G25" s="1">
        <v>50</v>
      </c>
      <c r="H25" s="2">
        <v>3.5</v>
      </c>
      <c r="I25" s="1">
        <v>83.3</v>
      </c>
      <c r="J25" s="1">
        <v>33.3</v>
      </c>
      <c r="K25" s="2">
        <v>3.2</v>
      </c>
      <c r="L25" s="1">
        <v>100</v>
      </c>
      <c r="M25" s="1">
        <v>33.3</v>
      </c>
      <c r="N25" s="2">
        <v>3.3</v>
      </c>
      <c r="O25" s="13">
        <v>100</v>
      </c>
      <c r="P25" s="13">
        <v>83.3</v>
      </c>
      <c r="Q25" s="2">
        <v>4.2</v>
      </c>
    </row>
    <row r="26" spans="1:17" ht="12.75" customHeight="1">
      <c r="A26" s="1" t="s">
        <v>39</v>
      </c>
      <c r="B26" s="1" t="s">
        <v>62</v>
      </c>
      <c r="C26" s="1">
        <v>100</v>
      </c>
      <c r="D26" s="1">
        <v>100</v>
      </c>
      <c r="E26" s="2">
        <v>4.5</v>
      </c>
      <c r="F26" s="1">
        <v>100</v>
      </c>
      <c r="G26" s="1">
        <v>100</v>
      </c>
      <c r="H26" s="2">
        <v>4.3</v>
      </c>
      <c r="I26" s="1">
        <v>100</v>
      </c>
      <c r="J26" s="1">
        <v>87.5</v>
      </c>
      <c r="K26" s="2">
        <v>4</v>
      </c>
      <c r="L26" s="1">
        <v>57.1</v>
      </c>
      <c r="M26" s="1">
        <v>42.9</v>
      </c>
      <c r="N26" s="2">
        <v>2.9</v>
      </c>
      <c r="O26" s="13">
        <v>100</v>
      </c>
      <c r="P26" s="13">
        <v>57.1</v>
      </c>
      <c r="Q26" s="2">
        <v>3.6</v>
      </c>
    </row>
    <row r="27" spans="1:17" ht="12.75" customHeight="1">
      <c r="A27" s="1" t="s">
        <v>40</v>
      </c>
      <c r="B27" s="1" t="s">
        <v>63</v>
      </c>
      <c r="C27" s="1">
        <v>100</v>
      </c>
      <c r="D27" s="1">
        <v>66.7</v>
      </c>
      <c r="E27" s="2">
        <v>3.9</v>
      </c>
      <c r="F27" s="1">
        <v>77.8</v>
      </c>
      <c r="G27" s="1">
        <v>33.3</v>
      </c>
      <c r="H27" s="2">
        <v>3.2</v>
      </c>
      <c r="I27" s="1">
        <v>100</v>
      </c>
      <c r="J27" s="1">
        <v>100</v>
      </c>
      <c r="K27" s="2">
        <v>4</v>
      </c>
      <c r="L27" s="1">
        <v>0</v>
      </c>
      <c r="M27" s="1">
        <v>0</v>
      </c>
      <c r="N27" s="2">
        <v>1</v>
      </c>
      <c r="O27" s="13">
        <v>100</v>
      </c>
      <c r="P27" s="13">
        <v>100</v>
      </c>
      <c r="Q27" s="2">
        <v>4</v>
      </c>
    </row>
    <row r="28" spans="1:17" ht="12.75" customHeight="1">
      <c r="A28" s="1" t="s">
        <v>41</v>
      </c>
      <c r="B28" s="1" t="s">
        <v>64</v>
      </c>
      <c r="C28" s="1">
        <v>100</v>
      </c>
      <c r="D28" s="1">
        <v>100</v>
      </c>
      <c r="E28" s="2">
        <v>4.5</v>
      </c>
      <c r="F28" s="1">
        <v>100</v>
      </c>
      <c r="G28" s="1">
        <v>100</v>
      </c>
      <c r="H28" s="2">
        <v>4.6</v>
      </c>
      <c r="I28" s="1">
        <v>100</v>
      </c>
      <c r="J28" s="1">
        <v>66.7</v>
      </c>
      <c r="K28" s="2">
        <v>3.7</v>
      </c>
      <c r="L28" s="1">
        <v>71.4</v>
      </c>
      <c r="M28" s="1">
        <v>42.9</v>
      </c>
      <c r="N28" s="2">
        <v>3.2</v>
      </c>
      <c r="O28" s="13">
        <v>100</v>
      </c>
      <c r="P28" s="13">
        <v>100</v>
      </c>
      <c r="Q28" s="2">
        <v>4.1</v>
      </c>
    </row>
    <row r="29" spans="1:17" ht="12.75" customHeight="1">
      <c r="A29" s="1" t="s">
        <v>42</v>
      </c>
      <c r="B29" s="1" t="s">
        <v>65</v>
      </c>
      <c r="C29" s="1">
        <v>100</v>
      </c>
      <c r="D29" s="1">
        <v>64.3</v>
      </c>
      <c r="E29" s="2">
        <v>3.6</v>
      </c>
      <c r="F29" s="1">
        <v>100</v>
      </c>
      <c r="G29" s="1">
        <v>92.9</v>
      </c>
      <c r="H29" s="2">
        <v>4.6</v>
      </c>
      <c r="I29" s="1">
        <v>100</v>
      </c>
      <c r="J29" s="1">
        <v>76.9</v>
      </c>
      <c r="K29" s="2">
        <v>3.8</v>
      </c>
      <c r="L29" s="1">
        <v>84.6</v>
      </c>
      <c r="M29" s="1">
        <v>46.2</v>
      </c>
      <c r="N29" s="2">
        <v>3.5</v>
      </c>
      <c r="O29" s="13">
        <v>100</v>
      </c>
      <c r="P29" s="13">
        <v>92.3</v>
      </c>
      <c r="Q29" s="2">
        <v>4.4</v>
      </c>
    </row>
    <row r="30" spans="1:17" ht="12.75" customHeight="1">
      <c r="A30" s="1" t="s">
        <v>43</v>
      </c>
      <c r="B30" s="1" t="s">
        <v>66</v>
      </c>
      <c r="C30" s="1">
        <v>100</v>
      </c>
      <c r="D30" s="1">
        <v>88.9</v>
      </c>
      <c r="E30" s="2">
        <v>4.3</v>
      </c>
      <c r="F30" s="1">
        <v>100</v>
      </c>
      <c r="G30" s="1">
        <v>75</v>
      </c>
      <c r="H30" s="2">
        <v>4.1</v>
      </c>
      <c r="I30" s="1">
        <v>100</v>
      </c>
      <c r="J30" s="1">
        <v>63.6</v>
      </c>
      <c r="K30" s="2">
        <v>3.7</v>
      </c>
      <c r="L30" s="1">
        <v>83.3</v>
      </c>
      <c r="M30" s="1">
        <v>25</v>
      </c>
      <c r="N30" s="2">
        <v>3.1</v>
      </c>
      <c r="O30" s="13">
        <v>100</v>
      </c>
      <c r="P30" s="13">
        <v>91.7</v>
      </c>
      <c r="Q30" s="2">
        <v>4.3</v>
      </c>
    </row>
    <row r="31" spans="1:17" ht="12.75" customHeight="1">
      <c r="A31" s="1" t="s">
        <v>44</v>
      </c>
      <c r="B31" s="1" t="s">
        <v>67</v>
      </c>
      <c r="C31" s="1">
        <v>50</v>
      </c>
      <c r="D31" s="1">
        <v>0</v>
      </c>
      <c r="E31" s="2">
        <v>2.5</v>
      </c>
      <c r="F31" s="1">
        <v>100</v>
      </c>
      <c r="G31" s="1">
        <v>50</v>
      </c>
      <c r="H31" s="2">
        <v>3.5</v>
      </c>
      <c r="I31" s="1">
        <v>100</v>
      </c>
      <c r="J31" s="1">
        <v>25</v>
      </c>
      <c r="K31" s="2">
        <v>3.3</v>
      </c>
      <c r="L31" s="1">
        <v>20</v>
      </c>
      <c r="M31" s="1">
        <v>20</v>
      </c>
      <c r="N31" s="2">
        <v>2.2</v>
      </c>
      <c r="O31" s="13">
        <v>100</v>
      </c>
      <c r="P31" s="13">
        <v>83.3</v>
      </c>
      <c r="Q31" s="2">
        <v>4</v>
      </c>
    </row>
    <row r="32" spans="1:17" ht="12.75" customHeight="1">
      <c r="A32" s="1" t="s">
        <v>45</v>
      </c>
      <c r="B32" s="1" t="s">
        <v>68</v>
      </c>
      <c r="C32" s="1">
        <v>100</v>
      </c>
      <c r="D32" s="1">
        <v>100</v>
      </c>
      <c r="E32" s="2">
        <v>4.3</v>
      </c>
      <c r="F32" s="1">
        <v>100</v>
      </c>
      <c r="G32" s="1">
        <v>66.7</v>
      </c>
      <c r="H32" s="2">
        <v>4</v>
      </c>
      <c r="I32" s="1"/>
      <c r="J32" s="1"/>
      <c r="K32" s="2"/>
      <c r="L32" s="1"/>
      <c r="M32" s="1"/>
      <c r="N32" s="2"/>
      <c r="O32" s="1"/>
      <c r="P32" s="1"/>
      <c r="Q32" s="2"/>
    </row>
    <row r="33" spans="1:17" ht="12.75" customHeight="1">
      <c r="A33" s="1" t="s">
        <v>46</v>
      </c>
      <c r="B33" s="1" t="s">
        <v>132</v>
      </c>
      <c r="C33" s="1">
        <v>100</v>
      </c>
      <c r="D33" s="1">
        <v>100</v>
      </c>
      <c r="E33" s="2">
        <v>5</v>
      </c>
      <c r="F33" s="1">
        <v>100</v>
      </c>
      <c r="G33" s="1">
        <v>100</v>
      </c>
      <c r="H33" s="2">
        <v>5</v>
      </c>
      <c r="I33" s="1">
        <v>100</v>
      </c>
      <c r="J33" s="1">
        <v>33.3</v>
      </c>
      <c r="K33" s="2">
        <v>3.3</v>
      </c>
      <c r="L33" s="1">
        <v>100</v>
      </c>
      <c r="M33" s="1">
        <v>100</v>
      </c>
      <c r="N33" s="2">
        <v>4.3</v>
      </c>
      <c r="O33" s="1">
        <v>100</v>
      </c>
      <c r="P33" s="1">
        <v>100</v>
      </c>
      <c r="Q33" s="2">
        <v>4</v>
      </c>
    </row>
    <row r="34" spans="1:17" ht="12.75" customHeight="1">
      <c r="A34" s="1" t="s">
        <v>47</v>
      </c>
      <c r="B34" s="1" t="s">
        <v>96</v>
      </c>
      <c r="C34" s="1">
        <v>100</v>
      </c>
      <c r="D34" s="1">
        <v>100</v>
      </c>
      <c r="E34" s="2">
        <v>4.6</v>
      </c>
      <c r="F34" s="1">
        <v>100</v>
      </c>
      <c r="G34" s="1">
        <v>80</v>
      </c>
      <c r="H34" s="2">
        <v>4.4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1" t="s">
        <v>48</v>
      </c>
      <c r="B35" s="1" t="s">
        <v>69</v>
      </c>
      <c r="C35" s="1">
        <v>100</v>
      </c>
      <c r="D35" s="1">
        <v>80</v>
      </c>
      <c r="E35" s="2">
        <v>4.2</v>
      </c>
      <c r="F35" s="1">
        <v>100</v>
      </c>
      <c r="G35" s="1">
        <v>80</v>
      </c>
      <c r="H35" s="2">
        <v>4</v>
      </c>
      <c r="I35" s="1">
        <v>100</v>
      </c>
      <c r="J35" s="1">
        <v>100</v>
      </c>
      <c r="K35" s="2">
        <v>4.4</v>
      </c>
      <c r="L35" s="1">
        <v>87.5</v>
      </c>
      <c r="M35" s="1">
        <v>62.5</v>
      </c>
      <c r="N35" s="2">
        <v>3.8</v>
      </c>
      <c r="O35" s="1">
        <v>100</v>
      </c>
      <c r="P35" s="1">
        <v>71.4</v>
      </c>
      <c r="Q35" s="2">
        <v>3.9</v>
      </c>
    </row>
    <row r="36" spans="1:17" ht="12.75" customHeight="1">
      <c r="A36" s="1" t="s">
        <v>49</v>
      </c>
      <c r="B36" s="1" t="s">
        <v>70</v>
      </c>
      <c r="C36" s="1">
        <v>100</v>
      </c>
      <c r="D36" s="1">
        <v>100</v>
      </c>
      <c r="E36" s="2">
        <v>4.5</v>
      </c>
      <c r="F36" s="1">
        <v>100</v>
      </c>
      <c r="G36" s="1">
        <v>80</v>
      </c>
      <c r="H36" s="2">
        <v>4</v>
      </c>
      <c r="I36" s="1"/>
      <c r="J36" s="1"/>
      <c r="K36" s="2"/>
      <c r="L36" s="1"/>
      <c r="M36" s="1"/>
      <c r="N36" s="2"/>
      <c r="O36" s="1"/>
      <c r="P36" s="1"/>
      <c r="Q36" s="2"/>
    </row>
    <row r="37" spans="1:17" ht="12.75" customHeight="1">
      <c r="A37" s="1" t="s">
        <v>50</v>
      </c>
      <c r="B37" s="1" t="s">
        <v>71</v>
      </c>
      <c r="C37" s="1">
        <v>100</v>
      </c>
      <c r="D37" s="1">
        <v>100</v>
      </c>
      <c r="E37" s="2">
        <v>4</v>
      </c>
      <c r="F37" s="1">
        <v>100</v>
      </c>
      <c r="G37" s="1">
        <v>100</v>
      </c>
      <c r="H37" s="2">
        <v>4</v>
      </c>
      <c r="I37" s="1"/>
      <c r="J37" s="1"/>
      <c r="K37" s="2"/>
      <c r="L37" s="1"/>
      <c r="M37" s="1"/>
      <c r="N37" s="2"/>
      <c r="O37" s="1"/>
      <c r="P37" s="1"/>
      <c r="Q37" s="2"/>
    </row>
    <row r="38" spans="1:17" ht="12.75" customHeight="1">
      <c r="A38" s="1" t="s">
        <v>51</v>
      </c>
      <c r="B38" s="1" t="s">
        <v>85</v>
      </c>
      <c r="C38" s="1">
        <v>100</v>
      </c>
      <c r="D38" s="1">
        <v>100</v>
      </c>
      <c r="E38" s="2">
        <v>4.3</v>
      </c>
      <c r="F38" s="1">
        <v>100</v>
      </c>
      <c r="G38" s="1">
        <v>75</v>
      </c>
      <c r="H38" s="2">
        <v>4.3</v>
      </c>
      <c r="I38" s="1"/>
      <c r="J38" s="1"/>
      <c r="K38" s="2"/>
      <c r="L38" s="1"/>
      <c r="M38" s="1"/>
      <c r="N38" s="2"/>
      <c r="O38" s="1"/>
      <c r="P38" s="1"/>
      <c r="Q38" s="2"/>
    </row>
    <row r="39" spans="1:17" ht="12.75" customHeight="1">
      <c r="A39" s="1" t="s">
        <v>52</v>
      </c>
      <c r="B39" s="1" t="s">
        <v>97</v>
      </c>
      <c r="C39" s="1">
        <v>100</v>
      </c>
      <c r="D39" s="1">
        <v>100</v>
      </c>
      <c r="E39" s="2">
        <v>4.5</v>
      </c>
      <c r="F39" s="1">
        <v>100</v>
      </c>
      <c r="G39" s="1">
        <v>50</v>
      </c>
      <c r="H39" s="2">
        <v>3.5</v>
      </c>
      <c r="I39" s="1"/>
      <c r="J39" s="1"/>
      <c r="K39" s="2"/>
      <c r="L39" s="1"/>
      <c r="M39" s="1"/>
      <c r="N39" s="2"/>
      <c r="O39" s="1"/>
      <c r="P39" s="1"/>
      <c r="Q39" s="2"/>
    </row>
    <row r="40" spans="1:17" ht="12.75" customHeight="1">
      <c r="A40" s="1" t="s">
        <v>75</v>
      </c>
      <c r="B40" s="1" t="s">
        <v>86</v>
      </c>
      <c r="C40" s="1">
        <v>100</v>
      </c>
      <c r="D40" s="1">
        <v>100</v>
      </c>
      <c r="E40" s="2">
        <v>4.5</v>
      </c>
      <c r="F40" s="1">
        <v>100</v>
      </c>
      <c r="G40" s="1">
        <v>100</v>
      </c>
      <c r="H40" s="2">
        <v>4.5</v>
      </c>
      <c r="I40" s="1"/>
      <c r="J40" s="1"/>
      <c r="K40" s="2"/>
      <c r="L40" s="1"/>
      <c r="M40" s="1"/>
      <c r="N40" s="2"/>
      <c r="O40" s="1"/>
      <c r="P40" s="1"/>
      <c r="Q40" s="2"/>
    </row>
    <row r="41" spans="1:17" ht="12.75" customHeight="1">
      <c r="A41" s="1" t="s">
        <v>87</v>
      </c>
      <c r="B41" s="1" t="s">
        <v>98</v>
      </c>
      <c r="C41" s="1">
        <v>100</v>
      </c>
      <c r="D41" s="1">
        <v>100</v>
      </c>
      <c r="E41" s="2">
        <v>5</v>
      </c>
      <c r="F41" s="1">
        <v>100</v>
      </c>
      <c r="G41" s="1">
        <v>66.7</v>
      </c>
      <c r="H41" s="2">
        <v>4.3</v>
      </c>
      <c r="I41" s="1">
        <v>100</v>
      </c>
      <c r="J41" s="1">
        <v>28.6</v>
      </c>
      <c r="K41" s="2">
        <v>3.3</v>
      </c>
      <c r="L41" s="1">
        <v>85.7</v>
      </c>
      <c r="M41" s="1">
        <v>42.9</v>
      </c>
      <c r="N41" s="2">
        <v>3.4</v>
      </c>
      <c r="O41" s="1">
        <v>100</v>
      </c>
      <c r="P41" s="1">
        <v>85.7</v>
      </c>
      <c r="Q41" s="2">
        <v>4.1</v>
      </c>
    </row>
    <row r="42" spans="1:17" ht="12.75" customHeight="1">
      <c r="A42" s="1" t="s">
        <v>88</v>
      </c>
      <c r="B42" s="1" t="s">
        <v>99</v>
      </c>
      <c r="C42" s="1">
        <v>100</v>
      </c>
      <c r="D42" s="1">
        <v>100</v>
      </c>
      <c r="E42" s="2">
        <v>4.3</v>
      </c>
      <c r="F42" s="1">
        <v>100</v>
      </c>
      <c r="G42" s="1">
        <v>100</v>
      </c>
      <c r="H42" s="2">
        <v>4</v>
      </c>
      <c r="I42" s="1">
        <v>100</v>
      </c>
      <c r="J42" s="1">
        <v>50</v>
      </c>
      <c r="K42" s="2">
        <v>3.5</v>
      </c>
      <c r="L42" s="1">
        <v>100</v>
      </c>
      <c r="M42" s="1">
        <v>50</v>
      </c>
      <c r="N42" s="2">
        <v>4</v>
      </c>
      <c r="O42" s="1">
        <v>100</v>
      </c>
      <c r="P42" s="1">
        <v>100</v>
      </c>
      <c r="Q42" s="2">
        <v>4</v>
      </c>
    </row>
    <row r="43" spans="1:17" ht="12.75" customHeight="1">
      <c r="A43" s="1" t="s">
        <v>89</v>
      </c>
      <c r="B43" s="1" t="s">
        <v>103</v>
      </c>
      <c r="C43" s="1">
        <v>100</v>
      </c>
      <c r="D43" s="1">
        <v>80</v>
      </c>
      <c r="E43" s="2">
        <v>4.6</v>
      </c>
      <c r="F43" s="1">
        <v>100</v>
      </c>
      <c r="G43" s="1">
        <v>100</v>
      </c>
      <c r="H43" s="2">
        <v>4.8</v>
      </c>
      <c r="I43" s="1"/>
      <c r="J43" s="1"/>
      <c r="K43" s="2"/>
      <c r="L43" s="1"/>
      <c r="M43" s="1"/>
      <c r="N43" s="2"/>
      <c r="O43" s="1"/>
      <c r="P43" s="1"/>
      <c r="Q43" s="2"/>
    </row>
    <row r="44" spans="1:17" ht="13.5" customHeight="1">
      <c r="A44" s="2"/>
      <c r="B44" s="2" t="s">
        <v>109</v>
      </c>
      <c r="C44" s="2">
        <v>99.7</v>
      </c>
      <c r="D44" s="2">
        <v>88.5</v>
      </c>
      <c r="E44" s="2">
        <v>4.3</v>
      </c>
      <c r="F44" s="2">
        <v>97.7</v>
      </c>
      <c r="G44" s="2">
        <v>77.1</v>
      </c>
      <c r="H44" s="2">
        <v>4.1</v>
      </c>
      <c r="I44" s="2">
        <v>98.9</v>
      </c>
      <c r="J44" s="2">
        <v>53.6</v>
      </c>
      <c r="K44" s="2">
        <v>3.6</v>
      </c>
      <c r="L44" s="2">
        <v>79.7</v>
      </c>
      <c r="M44" s="2">
        <v>40</v>
      </c>
      <c r="N44" s="2">
        <v>3.3</v>
      </c>
      <c r="O44" s="2">
        <v>100</v>
      </c>
      <c r="P44" s="2">
        <v>80.4</v>
      </c>
      <c r="Q44" s="2">
        <v>4</v>
      </c>
    </row>
    <row r="45" spans="1:17" ht="13.5" customHeight="1">
      <c r="A45" s="2"/>
      <c r="B45" s="2" t="s">
        <v>119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1"/>
      <c r="B46" s="2" t="s">
        <v>118</v>
      </c>
      <c r="C46" s="2"/>
      <c r="D46" s="2"/>
      <c r="E46" s="2"/>
      <c r="F46" s="2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3"/>
      <c r="B47" s="24"/>
      <c r="C47" s="24"/>
      <c r="D47" s="24"/>
      <c r="E47" s="24"/>
      <c r="F47" s="24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2:11" ht="12.75">
      <c r="B48" s="3" t="s">
        <v>113</v>
      </c>
      <c r="K48" s="14"/>
    </row>
  </sheetData>
  <mergeCells count="3">
    <mergeCell ref="A3:A4"/>
    <mergeCell ref="B3:B4"/>
    <mergeCell ref="A1:Q1"/>
  </mergeCells>
  <printOptions horizontalCentered="1" verticalCentered="1"/>
  <pageMargins left="0.43307086614173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K39" sqref="K39"/>
    </sheetView>
  </sheetViews>
  <sheetFormatPr defaultColWidth="9.140625" defaultRowHeight="12.75"/>
  <cols>
    <col min="1" max="1" width="3.8515625" style="0" customWidth="1"/>
    <col min="2" max="2" width="15.28125" style="0" customWidth="1"/>
    <col min="3" max="3" width="4.7109375" style="0" customWidth="1"/>
    <col min="4" max="4" width="5.8515625" style="0" customWidth="1"/>
    <col min="5" max="5" width="3.8515625" style="0" customWidth="1"/>
    <col min="6" max="7" width="4.7109375" style="0" customWidth="1"/>
    <col min="8" max="8" width="5.00390625" style="0" customWidth="1"/>
    <col min="9" max="9" width="4.57421875" style="0" customWidth="1"/>
    <col min="10" max="10" width="3.28125" style="0" customWidth="1"/>
    <col min="11" max="11" width="3.57421875" style="0" customWidth="1"/>
    <col min="12" max="12" width="4.7109375" style="0" customWidth="1"/>
    <col min="13" max="13" width="5.140625" style="0" customWidth="1"/>
    <col min="14" max="14" width="6.8515625" style="0" customWidth="1"/>
    <col min="15" max="15" width="3.8515625" style="0" customWidth="1"/>
    <col min="16" max="16" width="3.7109375" style="0" customWidth="1"/>
    <col min="17" max="17" width="4.57421875" style="0" customWidth="1"/>
    <col min="18" max="18" width="4.00390625" style="0" customWidth="1"/>
  </cols>
  <sheetData>
    <row r="1" spans="1:18" ht="15.75">
      <c r="A1" s="41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18" ht="12.75">
      <c r="A3" s="38" t="s">
        <v>82</v>
      </c>
      <c r="B3" s="38" t="s">
        <v>0</v>
      </c>
      <c r="C3" s="8" t="s">
        <v>83</v>
      </c>
      <c r="D3" s="8" t="s">
        <v>110</v>
      </c>
      <c r="E3" s="8" t="s">
        <v>124</v>
      </c>
      <c r="F3" s="8" t="s">
        <v>2</v>
      </c>
      <c r="G3" s="45" t="s">
        <v>4</v>
      </c>
      <c r="H3" s="45"/>
      <c r="I3" s="45"/>
      <c r="J3" s="45"/>
      <c r="K3" s="45"/>
      <c r="L3" s="21" t="s">
        <v>79</v>
      </c>
      <c r="M3" s="21" t="s">
        <v>80</v>
      </c>
      <c r="N3" s="21" t="s">
        <v>81</v>
      </c>
      <c r="O3" s="8" t="s">
        <v>106</v>
      </c>
      <c r="P3" s="17" t="s">
        <v>107</v>
      </c>
      <c r="Q3" s="8" t="s">
        <v>111</v>
      </c>
      <c r="R3" s="6" t="s">
        <v>104</v>
      </c>
    </row>
    <row r="4" spans="1:18" ht="12.75">
      <c r="A4" s="39"/>
      <c r="B4" s="39"/>
      <c r="C4" s="9" t="s">
        <v>1</v>
      </c>
      <c r="D4" s="9" t="s">
        <v>78</v>
      </c>
      <c r="E4" s="9" t="s">
        <v>105</v>
      </c>
      <c r="F4" s="9" t="s">
        <v>3</v>
      </c>
      <c r="G4" s="5">
        <v>5</v>
      </c>
      <c r="H4" s="1">
        <v>4</v>
      </c>
      <c r="I4" s="1">
        <v>3</v>
      </c>
      <c r="J4" s="1">
        <v>2</v>
      </c>
      <c r="K4" s="4">
        <v>1</v>
      </c>
      <c r="L4" s="19" t="s">
        <v>5</v>
      </c>
      <c r="M4" s="19" t="s">
        <v>5</v>
      </c>
      <c r="N4" s="19" t="s">
        <v>6</v>
      </c>
      <c r="O4" s="9" t="s">
        <v>105</v>
      </c>
      <c r="P4" s="18" t="s">
        <v>108</v>
      </c>
      <c r="Q4" s="9" t="s">
        <v>112</v>
      </c>
      <c r="R4" s="7" t="s">
        <v>105</v>
      </c>
    </row>
    <row r="5" spans="1:18" ht="12.75">
      <c r="A5" s="32" t="s">
        <v>7</v>
      </c>
      <c r="B5" s="32" t="s">
        <v>8</v>
      </c>
      <c r="C5" s="32">
        <f>D5+E5+F5</f>
        <v>25</v>
      </c>
      <c r="D5" s="32"/>
      <c r="E5" s="32"/>
      <c r="F5" s="32">
        <f>G5+H5+I5+J5+K5</f>
        <v>25</v>
      </c>
      <c r="G5" s="31">
        <v>10</v>
      </c>
      <c r="H5" s="31">
        <v>15</v>
      </c>
      <c r="I5" s="31"/>
      <c r="J5" s="31"/>
      <c r="K5" s="31"/>
      <c r="L5" s="34">
        <f aca="true" t="shared" si="0" ref="L5:L44">ROUND(100*(G5+H5+I5)/(G5+H5+I5+J5+K5),1)</f>
        <v>100</v>
      </c>
      <c r="M5" s="34">
        <f aca="true" t="shared" si="1" ref="M5:M44">ROUND(100*(G5+H5)/(G5+H5+I5+J5+K5),1)</f>
        <v>100</v>
      </c>
      <c r="N5" s="34">
        <f aca="true" t="shared" si="2" ref="N5:N44">ROUND((5*G5+4*H5+3*I5+2*J5+K5)/F5,1)</f>
        <v>4.4</v>
      </c>
      <c r="O5" s="31">
        <v>5</v>
      </c>
      <c r="P5" s="31">
        <v>11</v>
      </c>
      <c r="Q5" s="32"/>
      <c r="R5" s="31"/>
    </row>
    <row r="6" spans="1:18" ht="12.75">
      <c r="A6" s="31" t="s">
        <v>9</v>
      </c>
      <c r="B6" s="31" t="s">
        <v>10</v>
      </c>
      <c r="C6" s="32">
        <f aca="true" t="shared" si="3" ref="C6:C43">D6+E6+F6</f>
        <v>21</v>
      </c>
      <c r="D6" s="32"/>
      <c r="E6" s="32"/>
      <c r="F6" s="32">
        <f aca="true" t="shared" si="4" ref="F6:F43">G6+H6+I6+J6+K6</f>
        <v>21</v>
      </c>
      <c r="G6" s="31">
        <v>9</v>
      </c>
      <c r="H6" s="31">
        <v>6</v>
      </c>
      <c r="I6" s="31">
        <v>6</v>
      </c>
      <c r="J6" s="31"/>
      <c r="K6" s="31"/>
      <c r="L6" s="33">
        <f t="shared" si="0"/>
        <v>100</v>
      </c>
      <c r="M6" s="33">
        <f t="shared" si="1"/>
        <v>71.4</v>
      </c>
      <c r="N6" s="33">
        <f t="shared" si="2"/>
        <v>4.1</v>
      </c>
      <c r="O6" s="31">
        <v>8</v>
      </c>
      <c r="P6" s="31">
        <v>3</v>
      </c>
      <c r="Q6" s="31"/>
      <c r="R6" s="31"/>
    </row>
    <row r="7" spans="1:18" ht="12.75">
      <c r="A7" s="31" t="s">
        <v>11</v>
      </c>
      <c r="B7" s="31" t="s">
        <v>12</v>
      </c>
      <c r="C7" s="32">
        <f t="shared" si="3"/>
        <v>20</v>
      </c>
      <c r="D7" s="32">
        <v>2</v>
      </c>
      <c r="E7" s="32"/>
      <c r="F7" s="32">
        <f t="shared" si="4"/>
        <v>18</v>
      </c>
      <c r="G7" s="31">
        <v>8</v>
      </c>
      <c r="H7" s="31">
        <v>8</v>
      </c>
      <c r="I7" s="31">
        <v>2</v>
      </c>
      <c r="J7" s="31"/>
      <c r="K7" s="31"/>
      <c r="L7" s="33">
        <f t="shared" si="0"/>
        <v>100</v>
      </c>
      <c r="M7" s="33">
        <f t="shared" si="1"/>
        <v>88.9</v>
      </c>
      <c r="N7" s="33">
        <f t="shared" si="2"/>
        <v>4.3</v>
      </c>
      <c r="O7" s="31">
        <v>7</v>
      </c>
      <c r="P7" s="31">
        <v>4</v>
      </c>
      <c r="Q7" s="31"/>
      <c r="R7" s="31"/>
    </row>
    <row r="8" spans="1:18" ht="12.75">
      <c r="A8" s="31" t="s">
        <v>13</v>
      </c>
      <c r="B8" s="31" t="s">
        <v>102</v>
      </c>
      <c r="C8" s="32">
        <f t="shared" si="3"/>
        <v>15</v>
      </c>
      <c r="D8" s="32"/>
      <c r="E8" s="32"/>
      <c r="F8" s="32">
        <f t="shared" si="4"/>
        <v>15</v>
      </c>
      <c r="G8" s="31">
        <v>6</v>
      </c>
      <c r="H8" s="31">
        <v>8</v>
      </c>
      <c r="I8" s="31">
        <v>1</v>
      </c>
      <c r="J8" s="31"/>
      <c r="K8" s="31"/>
      <c r="L8" s="33">
        <f t="shared" si="0"/>
        <v>100</v>
      </c>
      <c r="M8" s="33">
        <f t="shared" si="1"/>
        <v>93.3</v>
      </c>
      <c r="N8" s="33">
        <f t="shared" si="2"/>
        <v>4.3</v>
      </c>
      <c r="O8" s="31">
        <v>4</v>
      </c>
      <c r="P8" s="31">
        <v>2</v>
      </c>
      <c r="Q8" s="31"/>
      <c r="R8" s="31"/>
    </row>
    <row r="9" spans="1:18" ht="12.75">
      <c r="A9" s="31" t="s">
        <v>14</v>
      </c>
      <c r="B9" s="31" t="s">
        <v>15</v>
      </c>
      <c r="C9" s="32">
        <f t="shared" si="3"/>
        <v>31</v>
      </c>
      <c r="D9" s="32"/>
      <c r="E9" s="32"/>
      <c r="F9" s="32">
        <f t="shared" si="4"/>
        <v>31</v>
      </c>
      <c r="G9" s="31">
        <v>17</v>
      </c>
      <c r="H9" s="31">
        <v>12</v>
      </c>
      <c r="I9" s="31">
        <v>2</v>
      </c>
      <c r="J9" s="31"/>
      <c r="K9" s="31"/>
      <c r="L9" s="33">
        <f t="shared" si="0"/>
        <v>100</v>
      </c>
      <c r="M9" s="33">
        <f t="shared" si="1"/>
        <v>93.5</v>
      </c>
      <c r="N9" s="33">
        <f t="shared" si="2"/>
        <v>4.5</v>
      </c>
      <c r="O9" s="31">
        <v>8</v>
      </c>
      <c r="P9" s="31">
        <v>3</v>
      </c>
      <c r="Q9" s="31"/>
      <c r="R9" s="31"/>
    </row>
    <row r="10" spans="1:18" ht="12.75">
      <c r="A10" s="31" t="s">
        <v>16</v>
      </c>
      <c r="B10" s="31" t="s">
        <v>17</v>
      </c>
      <c r="C10" s="32">
        <f t="shared" si="3"/>
        <v>17</v>
      </c>
      <c r="D10" s="32"/>
      <c r="E10" s="32"/>
      <c r="F10" s="32">
        <f t="shared" si="4"/>
        <v>17</v>
      </c>
      <c r="G10" s="31">
        <v>3</v>
      </c>
      <c r="H10" s="31">
        <v>11</v>
      </c>
      <c r="I10" s="31">
        <v>3</v>
      </c>
      <c r="J10" s="31"/>
      <c r="K10" s="31"/>
      <c r="L10" s="33">
        <f t="shared" si="0"/>
        <v>100</v>
      </c>
      <c r="M10" s="33">
        <f t="shared" si="1"/>
        <v>82.4</v>
      </c>
      <c r="N10" s="33">
        <f t="shared" si="2"/>
        <v>4</v>
      </c>
      <c r="O10" s="31">
        <v>6</v>
      </c>
      <c r="P10" s="31"/>
      <c r="Q10" s="31"/>
      <c r="R10" s="31"/>
    </row>
    <row r="11" spans="1:18" ht="12.75">
      <c r="A11" s="31" t="s">
        <v>18</v>
      </c>
      <c r="B11" s="31" t="s">
        <v>19</v>
      </c>
      <c r="C11" s="32">
        <f t="shared" si="3"/>
        <v>38</v>
      </c>
      <c r="D11" s="32">
        <v>1</v>
      </c>
      <c r="E11" s="32"/>
      <c r="F11" s="32">
        <f t="shared" si="4"/>
        <v>37</v>
      </c>
      <c r="G11" s="31">
        <v>11</v>
      </c>
      <c r="H11" s="31">
        <v>20</v>
      </c>
      <c r="I11" s="31">
        <v>6</v>
      </c>
      <c r="J11" s="31"/>
      <c r="K11" s="31"/>
      <c r="L11" s="33">
        <f t="shared" si="0"/>
        <v>100</v>
      </c>
      <c r="M11" s="33">
        <f t="shared" si="1"/>
        <v>83.8</v>
      </c>
      <c r="N11" s="33">
        <f t="shared" si="2"/>
        <v>4.1</v>
      </c>
      <c r="O11" s="31">
        <v>6</v>
      </c>
      <c r="P11" s="31">
        <v>12</v>
      </c>
      <c r="Q11" s="31"/>
      <c r="R11" s="31"/>
    </row>
    <row r="12" spans="1:18" ht="12.75">
      <c r="A12" s="31" t="s">
        <v>20</v>
      </c>
      <c r="B12" s="31" t="s">
        <v>21</v>
      </c>
      <c r="C12" s="32">
        <f t="shared" si="3"/>
        <v>2</v>
      </c>
      <c r="D12" s="32"/>
      <c r="E12" s="32"/>
      <c r="F12" s="32">
        <f t="shared" si="4"/>
        <v>2</v>
      </c>
      <c r="G12" s="31"/>
      <c r="H12" s="31">
        <v>2</v>
      </c>
      <c r="I12" s="31"/>
      <c r="J12" s="31"/>
      <c r="K12" s="31"/>
      <c r="L12" s="33">
        <f>ROUND(100*(G12+H12+I12)/(G12+H12+I12+J12+K12),1)</f>
        <v>100</v>
      </c>
      <c r="M12" s="33">
        <f>ROUND(100*(G12+H12)/(G12+H12+I12+J12+K12),1)</f>
        <v>100</v>
      </c>
      <c r="N12" s="33">
        <f t="shared" si="2"/>
        <v>4</v>
      </c>
      <c r="O12" s="31"/>
      <c r="P12" s="31"/>
      <c r="Q12" s="31"/>
      <c r="R12" s="31"/>
    </row>
    <row r="13" spans="1:18" ht="12.75">
      <c r="A13" s="31" t="s">
        <v>22</v>
      </c>
      <c r="B13" s="31" t="s">
        <v>23</v>
      </c>
      <c r="C13" s="32">
        <f t="shared" si="3"/>
        <v>11</v>
      </c>
      <c r="D13" s="32">
        <v>1</v>
      </c>
      <c r="E13" s="32"/>
      <c r="F13" s="32">
        <f t="shared" si="4"/>
        <v>10</v>
      </c>
      <c r="G13" s="31">
        <v>6</v>
      </c>
      <c r="H13" s="31">
        <v>4</v>
      </c>
      <c r="I13" s="31"/>
      <c r="J13" s="31"/>
      <c r="K13" s="31"/>
      <c r="L13" s="33">
        <f t="shared" si="0"/>
        <v>100</v>
      </c>
      <c r="M13" s="33">
        <f t="shared" si="1"/>
        <v>100</v>
      </c>
      <c r="N13" s="33">
        <f t="shared" si="2"/>
        <v>4.6</v>
      </c>
      <c r="O13" s="31"/>
      <c r="P13" s="31">
        <v>3</v>
      </c>
      <c r="Q13" s="31"/>
      <c r="R13" s="31"/>
    </row>
    <row r="14" spans="1:18" ht="12.75">
      <c r="A14" s="31" t="s">
        <v>24</v>
      </c>
      <c r="B14" s="31" t="s">
        <v>25</v>
      </c>
      <c r="C14" s="32">
        <f t="shared" si="3"/>
        <v>7</v>
      </c>
      <c r="D14" s="32"/>
      <c r="E14" s="32"/>
      <c r="F14" s="32">
        <f t="shared" si="4"/>
        <v>7</v>
      </c>
      <c r="G14" s="31">
        <v>1</v>
      </c>
      <c r="H14" s="31">
        <v>5</v>
      </c>
      <c r="I14" s="31">
        <v>1</v>
      </c>
      <c r="J14" s="31"/>
      <c r="K14" s="31"/>
      <c r="L14" s="33">
        <f t="shared" si="0"/>
        <v>100</v>
      </c>
      <c r="M14" s="33">
        <f t="shared" si="1"/>
        <v>85.7</v>
      </c>
      <c r="N14" s="33">
        <f t="shared" si="2"/>
        <v>4</v>
      </c>
      <c r="O14" s="31"/>
      <c r="P14" s="31">
        <v>2</v>
      </c>
      <c r="Q14" s="31"/>
      <c r="R14" s="31"/>
    </row>
    <row r="15" spans="1:18" ht="12.75">
      <c r="A15" s="31" t="s">
        <v>26</v>
      </c>
      <c r="B15" s="31" t="s">
        <v>27</v>
      </c>
      <c r="C15" s="32">
        <f t="shared" si="3"/>
        <v>14</v>
      </c>
      <c r="D15" s="32">
        <v>1</v>
      </c>
      <c r="E15" s="32">
        <v>1</v>
      </c>
      <c r="F15" s="32">
        <f t="shared" si="4"/>
        <v>12</v>
      </c>
      <c r="G15" s="31">
        <v>7</v>
      </c>
      <c r="H15" s="31">
        <v>3</v>
      </c>
      <c r="I15" s="31">
        <v>2</v>
      </c>
      <c r="J15" s="31"/>
      <c r="K15" s="31"/>
      <c r="L15" s="33">
        <f t="shared" si="0"/>
        <v>100</v>
      </c>
      <c r="M15" s="33">
        <f t="shared" si="1"/>
        <v>83.3</v>
      </c>
      <c r="N15" s="33">
        <f t="shared" si="2"/>
        <v>4.4</v>
      </c>
      <c r="O15" s="31">
        <v>4</v>
      </c>
      <c r="P15" s="31"/>
      <c r="Q15" s="31">
        <v>1</v>
      </c>
      <c r="R15" s="31">
        <v>1</v>
      </c>
    </row>
    <row r="16" spans="1:18" ht="12.75">
      <c r="A16" s="31" t="s">
        <v>29</v>
      </c>
      <c r="B16" s="31" t="s">
        <v>30</v>
      </c>
      <c r="C16" s="32">
        <f t="shared" si="3"/>
        <v>9</v>
      </c>
      <c r="D16" s="32"/>
      <c r="E16" s="32"/>
      <c r="F16" s="32">
        <f t="shared" si="4"/>
        <v>9</v>
      </c>
      <c r="G16" s="31">
        <v>2</v>
      </c>
      <c r="H16" s="31">
        <v>6</v>
      </c>
      <c r="I16" s="31">
        <v>1</v>
      </c>
      <c r="J16" s="31"/>
      <c r="K16" s="31"/>
      <c r="L16" s="33">
        <f t="shared" si="0"/>
        <v>100</v>
      </c>
      <c r="M16" s="33">
        <f t="shared" si="1"/>
        <v>88.9</v>
      </c>
      <c r="N16" s="33">
        <f t="shared" si="2"/>
        <v>4.1</v>
      </c>
      <c r="O16" s="31">
        <v>1</v>
      </c>
      <c r="P16" s="31"/>
      <c r="Q16" s="31"/>
      <c r="R16" s="31"/>
    </row>
    <row r="17" spans="1:18" ht="12.75">
      <c r="A17" s="31" t="s">
        <v>31</v>
      </c>
      <c r="B17" s="31" t="s">
        <v>53</v>
      </c>
      <c r="C17" s="32">
        <f t="shared" si="3"/>
        <v>4</v>
      </c>
      <c r="D17" s="32">
        <v>1</v>
      </c>
      <c r="E17" s="32"/>
      <c r="F17" s="32">
        <f t="shared" si="4"/>
        <v>3</v>
      </c>
      <c r="G17" s="31">
        <v>2</v>
      </c>
      <c r="H17" s="31">
        <v>1</v>
      </c>
      <c r="I17" s="31"/>
      <c r="J17" s="31"/>
      <c r="K17" s="31"/>
      <c r="L17" s="33">
        <f>ROUND(100*(G17+H17+I17)/(G17+H17+I17+J17+K17),1)</f>
        <v>100</v>
      </c>
      <c r="M17" s="33">
        <f>ROUND(100*(G17+H17)/(G17+H17+I17+J17+K17),1)</f>
        <v>100</v>
      </c>
      <c r="N17" s="33">
        <f>ROUND((5*G17+4*H17+3*I17+2*J17+K17)/F17,1)</f>
        <v>4.7</v>
      </c>
      <c r="O17" s="31">
        <v>1</v>
      </c>
      <c r="P17" s="31"/>
      <c r="Q17" s="31"/>
      <c r="R17" s="31"/>
    </row>
    <row r="18" spans="1:18" ht="12.75">
      <c r="A18" s="31" t="s">
        <v>32</v>
      </c>
      <c r="B18" s="31" t="s">
        <v>54</v>
      </c>
      <c r="C18" s="32">
        <f t="shared" si="3"/>
        <v>4</v>
      </c>
      <c r="D18" s="32"/>
      <c r="E18" s="32"/>
      <c r="F18" s="32">
        <f t="shared" si="4"/>
        <v>4</v>
      </c>
      <c r="G18" s="31">
        <v>1</v>
      </c>
      <c r="H18" s="31">
        <v>2</v>
      </c>
      <c r="I18" s="31">
        <v>1</v>
      </c>
      <c r="J18" s="31"/>
      <c r="K18" s="31"/>
      <c r="L18" s="33">
        <f t="shared" si="0"/>
        <v>100</v>
      </c>
      <c r="M18" s="33">
        <f t="shared" si="1"/>
        <v>75</v>
      </c>
      <c r="N18" s="33">
        <f t="shared" si="2"/>
        <v>4</v>
      </c>
      <c r="O18" s="31">
        <v>1</v>
      </c>
      <c r="P18" s="31"/>
      <c r="Q18" s="31"/>
      <c r="R18" s="31"/>
    </row>
    <row r="19" spans="1:18" ht="12.75">
      <c r="A19" s="31" t="s">
        <v>33</v>
      </c>
      <c r="B19" s="31" t="s">
        <v>55</v>
      </c>
      <c r="C19" s="32">
        <f t="shared" si="3"/>
        <v>10</v>
      </c>
      <c r="D19" s="32"/>
      <c r="E19" s="32">
        <v>1</v>
      </c>
      <c r="F19" s="32">
        <f t="shared" si="4"/>
        <v>9</v>
      </c>
      <c r="G19" s="31">
        <v>4</v>
      </c>
      <c r="H19" s="31">
        <v>3</v>
      </c>
      <c r="I19" s="31">
        <v>2</v>
      </c>
      <c r="J19" s="31"/>
      <c r="K19" s="31"/>
      <c r="L19" s="33">
        <f t="shared" si="0"/>
        <v>100</v>
      </c>
      <c r="M19" s="33">
        <f t="shared" si="1"/>
        <v>77.8</v>
      </c>
      <c r="N19" s="33">
        <f t="shared" si="2"/>
        <v>4.2</v>
      </c>
      <c r="O19" s="31">
        <v>2</v>
      </c>
      <c r="P19" s="31">
        <v>2</v>
      </c>
      <c r="Q19" s="31"/>
      <c r="R19" s="31">
        <v>1</v>
      </c>
    </row>
    <row r="20" spans="1:18" ht="12.75">
      <c r="A20" s="31" t="s">
        <v>34</v>
      </c>
      <c r="B20" s="31" t="s">
        <v>56</v>
      </c>
      <c r="C20" s="32">
        <f t="shared" si="3"/>
        <v>46</v>
      </c>
      <c r="D20" s="32">
        <v>1</v>
      </c>
      <c r="E20" s="32"/>
      <c r="F20" s="32">
        <f t="shared" si="4"/>
        <v>45</v>
      </c>
      <c r="G20" s="31">
        <v>22</v>
      </c>
      <c r="H20" s="31">
        <v>20</v>
      </c>
      <c r="I20" s="31">
        <v>3</v>
      </c>
      <c r="J20" s="31"/>
      <c r="K20" s="31"/>
      <c r="L20" s="33">
        <f t="shared" si="0"/>
        <v>100</v>
      </c>
      <c r="M20" s="33">
        <f t="shared" si="1"/>
        <v>93.3</v>
      </c>
      <c r="N20" s="33">
        <f t="shared" si="2"/>
        <v>4.4</v>
      </c>
      <c r="O20" s="31">
        <v>4</v>
      </c>
      <c r="P20" s="31">
        <v>13</v>
      </c>
      <c r="Q20" s="31"/>
      <c r="R20" s="31"/>
    </row>
    <row r="21" spans="1:18" ht="12.75">
      <c r="A21" s="31" t="s">
        <v>35</v>
      </c>
      <c r="B21" s="31" t="s">
        <v>57</v>
      </c>
      <c r="C21" s="32">
        <f t="shared" si="3"/>
        <v>7</v>
      </c>
      <c r="D21" s="32"/>
      <c r="E21" s="32"/>
      <c r="F21" s="32">
        <f t="shared" si="4"/>
        <v>7</v>
      </c>
      <c r="G21" s="31">
        <v>3</v>
      </c>
      <c r="H21" s="31">
        <v>4</v>
      </c>
      <c r="I21" s="31"/>
      <c r="J21" s="31"/>
      <c r="K21" s="31"/>
      <c r="L21" s="33">
        <f t="shared" si="0"/>
        <v>100</v>
      </c>
      <c r="M21" s="33">
        <f t="shared" si="1"/>
        <v>100</v>
      </c>
      <c r="N21" s="33">
        <f t="shared" si="2"/>
        <v>4.4</v>
      </c>
      <c r="O21" s="31">
        <v>1</v>
      </c>
      <c r="P21" s="31">
        <v>3</v>
      </c>
      <c r="Q21" s="31"/>
      <c r="R21" s="31"/>
    </row>
    <row r="22" spans="1:18" ht="12.75">
      <c r="A22" s="31" t="s">
        <v>36</v>
      </c>
      <c r="B22" s="31" t="s">
        <v>58</v>
      </c>
      <c r="C22" s="32">
        <f t="shared" si="3"/>
        <v>5</v>
      </c>
      <c r="D22" s="32"/>
      <c r="E22" s="32"/>
      <c r="F22" s="32">
        <f t="shared" si="4"/>
        <v>5</v>
      </c>
      <c r="G22" s="31">
        <v>3</v>
      </c>
      <c r="H22" s="31">
        <v>2</v>
      </c>
      <c r="I22" s="31"/>
      <c r="J22" s="31"/>
      <c r="K22" s="31"/>
      <c r="L22" s="33">
        <f t="shared" si="0"/>
        <v>100</v>
      </c>
      <c r="M22" s="33">
        <f t="shared" si="1"/>
        <v>100</v>
      </c>
      <c r="N22" s="33">
        <f t="shared" si="2"/>
        <v>4.6</v>
      </c>
      <c r="O22" s="31"/>
      <c r="P22" s="31"/>
      <c r="Q22" s="31"/>
      <c r="R22" s="31"/>
    </row>
    <row r="23" spans="1:18" ht="12.75">
      <c r="A23" s="31" t="s">
        <v>37</v>
      </c>
      <c r="B23" s="31" t="s">
        <v>59</v>
      </c>
      <c r="C23" s="32">
        <f t="shared" si="3"/>
        <v>15</v>
      </c>
      <c r="D23" s="32"/>
      <c r="E23" s="32"/>
      <c r="F23" s="32">
        <f t="shared" si="4"/>
        <v>15</v>
      </c>
      <c r="G23" s="31">
        <v>7</v>
      </c>
      <c r="H23" s="31">
        <v>7</v>
      </c>
      <c r="I23" s="31">
        <v>1</v>
      </c>
      <c r="J23" s="31"/>
      <c r="K23" s="31"/>
      <c r="L23" s="33">
        <f t="shared" si="0"/>
        <v>100</v>
      </c>
      <c r="M23" s="33">
        <f t="shared" si="1"/>
        <v>93.3</v>
      </c>
      <c r="N23" s="33">
        <f t="shared" si="2"/>
        <v>4.4</v>
      </c>
      <c r="O23" s="31">
        <v>4</v>
      </c>
      <c r="P23" s="31"/>
      <c r="Q23" s="31"/>
      <c r="R23" s="31"/>
    </row>
    <row r="24" spans="1:18" ht="12.75">
      <c r="A24" s="31" t="s">
        <v>38</v>
      </c>
      <c r="B24" s="31" t="s">
        <v>60</v>
      </c>
      <c r="C24" s="32">
        <f t="shared" si="3"/>
        <v>13</v>
      </c>
      <c r="D24" s="32"/>
      <c r="E24" s="32"/>
      <c r="F24" s="32">
        <f t="shared" si="4"/>
        <v>13</v>
      </c>
      <c r="G24" s="31">
        <v>6</v>
      </c>
      <c r="H24" s="31">
        <v>6</v>
      </c>
      <c r="I24" s="31">
        <v>1</v>
      </c>
      <c r="J24" s="31"/>
      <c r="K24" s="31"/>
      <c r="L24" s="33">
        <f t="shared" si="0"/>
        <v>100</v>
      </c>
      <c r="M24" s="33">
        <f t="shared" si="1"/>
        <v>92.3</v>
      </c>
      <c r="N24" s="33">
        <f t="shared" si="2"/>
        <v>4.4</v>
      </c>
      <c r="O24" s="31"/>
      <c r="P24" s="31">
        <v>5</v>
      </c>
      <c r="Q24" s="31"/>
      <c r="R24" s="31"/>
    </row>
    <row r="25" spans="1:18" ht="12.75">
      <c r="A25" s="31" t="s">
        <v>39</v>
      </c>
      <c r="B25" s="31" t="s">
        <v>61</v>
      </c>
      <c r="C25" s="32">
        <f t="shared" si="3"/>
        <v>6</v>
      </c>
      <c r="D25" s="32"/>
      <c r="E25" s="32"/>
      <c r="F25" s="32">
        <f t="shared" si="4"/>
        <v>6</v>
      </c>
      <c r="G25" s="31">
        <v>3</v>
      </c>
      <c r="H25" s="31">
        <v>2</v>
      </c>
      <c r="I25" s="31">
        <v>1</v>
      </c>
      <c r="J25" s="31"/>
      <c r="K25" s="31"/>
      <c r="L25" s="33">
        <f t="shared" si="0"/>
        <v>100</v>
      </c>
      <c r="M25" s="33">
        <f t="shared" si="1"/>
        <v>83.3</v>
      </c>
      <c r="N25" s="33">
        <f t="shared" si="2"/>
        <v>4.3</v>
      </c>
      <c r="O25" s="31">
        <v>3</v>
      </c>
      <c r="P25" s="31"/>
      <c r="Q25" s="31"/>
      <c r="R25" s="31"/>
    </row>
    <row r="26" spans="1:18" ht="12.75">
      <c r="A26" s="31" t="s">
        <v>40</v>
      </c>
      <c r="B26" s="31" t="s">
        <v>62</v>
      </c>
      <c r="C26" s="32">
        <f t="shared" si="3"/>
        <v>4</v>
      </c>
      <c r="D26" s="32"/>
      <c r="E26" s="32"/>
      <c r="F26" s="32">
        <f t="shared" si="4"/>
        <v>4</v>
      </c>
      <c r="G26" s="31">
        <v>2</v>
      </c>
      <c r="H26" s="31">
        <v>2</v>
      </c>
      <c r="I26" s="31"/>
      <c r="J26" s="31"/>
      <c r="K26" s="31"/>
      <c r="L26" s="33">
        <f t="shared" si="0"/>
        <v>100</v>
      </c>
      <c r="M26" s="33">
        <f t="shared" si="1"/>
        <v>100</v>
      </c>
      <c r="N26" s="33">
        <f t="shared" si="2"/>
        <v>4.5</v>
      </c>
      <c r="O26" s="31"/>
      <c r="P26" s="31">
        <v>1</v>
      </c>
      <c r="Q26" s="31"/>
      <c r="R26" s="31"/>
    </row>
    <row r="27" spans="1:18" ht="12.75">
      <c r="A27" s="31" t="s">
        <v>41</v>
      </c>
      <c r="B27" s="31" t="s">
        <v>63</v>
      </c>
      <c r="C27" s="32">
        <f t="shared" si="3"/>
        <v>9</v>
      </c>
      <c r="D27" s="32"/>
      <c r="E27" s="32"/>
      <c r="F27" s="32">
        <f t="shared" si="4"/>
        <v>9</v>
      </c>
      <c r="G27" s="31">
        <v>2</v>
      </c>
      <c r="H27" s="31">
        <v>4</v>
      </c>
      <c r="I27" s="31">
        <v>3</v>
      </c>
      <c r="J27" s="31"/>
      <c r="K27" s="31"/>
      <c r="L27" s="33">
        <f t="shared" si="0"/>
        <v>100</v>
      </c>
      <c r="M27" s="33">
        <f t="shared" si="1"/>
        <v>66.7</v>
      </c>
      <c r="N27" s="33">
        <f t="shared" si="2"/>
        <v>3.9</v>
      </c>
      <c r="O27" s="31">
        <v>1</v>
      </c>
      <c r="P27" s="31"/>
      <c r="Q27" s="31"/>
      <c r="R27" s="31"/>
    </row>
    <row r="28" spans="1:18" ht="12.75">
      <c r="A28" s="31" t="s">
        <v>42</v>
      </c>
      <c r="B28" s="31" t="s">
        <v>64</v>
      </c>
      <c r="C28" s="32">
        <f t="shared" si="3"/>
        <v>13</v>
      </c>
      <c r="D28" s="32"/>
      <c r="E28" s="32"/>
      <c r="F28" s="32">
        <f t="shared" si="4"/>
        <v>13</v>
      </c>
      <c r="G28" s="31">
        <v>7</v>
      </c>
      <c r="H28" s="31">
        <v>6</v>
      </c>
      <c r="I28" s="31"/>
      <c r="J28" s="31"/>
      <c r="K28" s="31"/>
      <c r="L28" s="33">
        <f t="shared" si="0"/>
        <v>100</v>
      </c>
      <c r="M28" s="33">
        <f t="shared" si="1"/>
        <v>100</v>
      </c>
      <c r="N28" s="33">
        <f t="shared" si="2"/>
        <v>4.5</v>
      </c>
      <c r="O28" s="31">
        <v>3</v>
      </c>
      <c r="P28" s="31">
        <v>2</v>
      </c>
      <c r="Q28" s="31"/>
      <c r="R28" s="31"/>
    </row>
    <row r="29" spans="1:18" ht="12.75">
      <c r="A29" s="31" t="s">
        <v>43</v>
      </c>
      <c r="B29" s="31" t="s">
        <v>65</v>
      </c>
      <c r="C29" s="32">
        <f t="shared" si="3"/>
        <v>14</v>
      </c>
      <c r="D29" s="32"/>
      <c r="E29" s="32"/>
      <c r="F29" s="32">
        <f t="shared" si="4"/>
        <v>14</v>
      </c>
      <c r="G29" s="31">
        <v>0</v>
      </c>
      <c r="H29" s="31">
        <v>9</v>
      </c>
      <c r="I29" s="31">
        <v>5</v>
      </c>
      <c r="J29" s="31"/>
      <c r="K29" s="31"/>
      <c r="L29" s="33">
        <f t="shared" si="0"/>
        <v>100</v>
      </c>
      <c r="M29" s="33">
        <f t="shared" si="1"/>
        <v>64.3</v>
      </c>
      <c r="N29" s="33">
        <f t="shared" si="2"/>
        <v>3.6</v>
      </c>
      <c r="O29" s="31">
        <v>5</v>
      </c>
      <c r="P29" s="31">
        <v>5</v>
      </c>
      <c r="Q29" s="31"/>
      <c r="R29" s="31"/>
    </row>
    <row r="30" spans="1:18" ht="12.75">
      <c r="A30" s="31" t="s">
        <v>44</v>
      </c>
      <c r="B30" s="31" t="s">
        <v>66</v>
      </c>
      <c r="C30" s="32">
        <f t="shared" si="3"/>
        <v>9</v>
      </c>
      <c r="D30" s="32"/>
      <c r="E30" s="32"/>
      <c r="F30" s="32">
        <f t="shared" si="4"/>
        <v>9</v>
      </c>
      <c r="G30" s="31">
        <v>4</v>
      </c>
      <c r="H30" s="31">
        <v>4</v>
      </c>
      <c r="I30" s="31">
        <v>1</v>
      </c>
      <c r="J30" s="31"/>
      <c r="K30" s="31"/>
      <c r="L30" s="33">
        <f t="shared" si="0"/>
        <v>100</v>
      </c>
      <c r="M30" s="33">
        <f t="shared" si="1"/>
        <v>88.9</v>
      </c>
      <c r="N30" s="33">
        <f t="shared" si="2"/>
        <v>4.3</v>
      </c>
      <c r="O30" s="31">
        <v>2</v>
      </c>
      <c r="P30" s="31">
        <v>2</v>
      </c>
      <c r="Q30" s="31"/>
      <c r="R30" s="31"/>
    </row>
    <row r="31" spans="1:18" ht="12.75">
      <c r="A31" s="31" t="s">
        <v>45</v>
      </c>
      <c r="B31" s="31" t="s">
        <v>67</v>
      </c>
      <c r="C31" s="32">
        <f t="shared" si="3"/>
        <v>2</v>
      </c>
      <c r="D31" s="32"/>
      <c r="E31" s="32"/>
      <c r="F31" s="32">
        <f t="shared" si="4"/>
        <v>2</v>
      </c>
      <c r="G31" s="31"/>
      <c r="H31" s="31"/>
      <c r="I31" s="31">
        <v>1</v>
      </c>
      <c r="J31" s="31">
        <v>1</v>
      </c>
      <c r="K31" s="31"/>
      <c r="L31" s="33">
        <f t="shared" si="0"/>
        <v>50</v>
      </c>
      <c r="M31" s="33">
        <f t="shared" si="1"/>
        <v>0</v>
      </c>
      <c r="N31" s="33">
        <f t="shared" si="2"/>
        <v>2.5</v>
      </c>
      <c r="O31" s="31"/>
      <c r="P31" s="31"/>
      <c r="Q31" s="31"/>
      <c r="R31" s="31"/>
    </row>
    <row r="32" spans="1:18" ht="12.75">
      <c r="A32" s="31" t="s">
        <v>46</v>
      </c>
      <c r="B32" s="31" t="s">
        <v>68</v>
      </c>
      <c r="C32" s="32">
        <f t="shared" si="3"/>
        <v>4</v>
      </c>
      <c r="D32" s="32"/>
      <c r="E32" s="32">
        <v>1</v>
      </c>
      <c r="F32" s="32">
        <f t="shared" si="4"/>
        <v>3</v>
      </c>
      <c r="G32" s="31">
        <v>1</v>
      </c>
      <c r="H32" s="31">
        <v>2</v>
      </c>
      <c r="I32" s="31"/>
      <c r="J32" s="31"/>
      <c r="K32" s="31"/>
      <c r="L32" s="33">
        <f t="shared" si="0"/>
        <v>100</v>
      </c>
      <c r="M32" s="33">
        <f t="shared" si="1"/>
        <v>100</v>
      </c>
      <c r="N32" s="33">
        <f t="shared" si="2"/>
        <v>4.3</v>
      </c>
      <c r="O32" s="31"/>
      <c r="P32" s="31"/>
      <c r="Q32" s="31"/>
      <c r="R32" s="31">
        <v>1</v>
      </c>
    </row>
    <row r="33" spans="1:18" ht="12.75">
      <c r="A33" s="31" t="s">
        <v>47</v>
      </c>
      <c r="B33" s="31" t="s">
        <v>132</v>
      </c>
      <c r="C33" s="32">
        <f t="shared" si="3"/>
        <v>1</v>
      </c>
      <c r="D33" s="32"/>
      <c r="E33" s="32"/>
      <c r="F33" s="32">
        <f t="shared" si="4"/>
        <v>1</v>
      </c>
      <c r="G33" s="31">
        <v>1</v>
      </c>
      <c r="H33" s="31"/>
      <c r="I33" s="31"/>
      <c r="J33" s="31"/>
      <c r="K33" s="31"/>
      <c r="L33" s="33">
        <f t="shared" si="0"/>
        <v>100</v>
      </c>
      <c r="M33" s="33">
        <f t="shared" si="1"/>
        <v>100</v>
      </c>
      <c r="N33" s="33">
        <f t="shared" si="2"/>
        <v>5</v>
      </c>
      <c r="O33" s="31"/>
      <c r="P33" s="31"/>
      <c r="Q33" s="31"/>
      <c r="R33" s="31"/>
    </row>
    <row r="34" spans="1:18" ht="12.75">
      <c r="A34" s="31" t="s">
        <v>48</v>
      </c>
      <c r="B34" s="31" t="s">
        <v>84</v>
      </c>
      <c r="C34" s="32">
        <f t="shared" si="3"/>
        <v>5</v>
      </c>
      <c r="D34" s="32"/>
      <c r="E34" s="32"/>
      <c r="F34" s="32">
        <f t="shared" si="4"/>
        <v>5</v>
      </c>
      <c r="G34" s="31">
        <v>3</v>
      </c>
      <c r="H34" s="31">
        <v>2</v>
      </c>
      <c r="I34" s="31"/>
      <c r="J34" s="31"/>
      <c r="K34" s="31"/>
      <c r="L34" s="33">
        <f t="shared" si="0"/>
        <v>100</v>
      </c>
      <c r="M34" s="33">
        <f t="shared" si="1"/>
        <v>100</v>
      </c>
      <c r="N34" s="33">
        <f t="shared" si="2"/>
        <v>4.6</v>
      </c>
      <c r="O34" s="31"/>
      <c r="P34" s="31"/>
      <c r="Q34" s="31"/>
      <c r="R34" s="31"/>
    </row>
    <row r="35" spans="1:18" ht="12.75">
      <c r="A35" s="31" t="s">
        <v>49</v>
      </c>
      <c r="B35" s="31" t="s">
        <v>69</v>
      </c>
      <c r="C35" s="32">
        <f t="shared" si="3"/>
        <v>5</v>
      </c>
      <c r="D35" s="32"/>
      <c r="E35" s="32"/>
      <c r="F35" s="32">
        <f t="shared" si="4"/>
        <v>5</v>
      </c>
      <c r="G35" s="31">
        <v>2</v>
      </c>
      <c r="H35" s="31">
        <v>2</v>
      </c>
      <c r="I35" s="31">
        <v>1</v>
      </c>
      <c r="J35" s="31"/>
      <c r="K35" s="31"/>
      <c r="L35" s="33">
        <f t="shared" si="0"/>
        <v>100</v>
      </c>
      <c r="M35" s="33">
        <f t="shared" si="1"/>
        <v>80</v>
      </c>
      <c r="N35" s="33">
        <f t="shared" si="2"/>
        <v>4.2</v>
      </c>
      <c r="O35" s="31"/>
      <c r="P35" s="31">
        <v>2</v>
      </c>
      <c r="Q35" s="31"/>
      <c r="R35" s="31"/>
    </row>
    <row r="36" spans="1:18" ht="12.75">
      <c r="A36" s="31" t="s">
        <v>50</v>
      </c>
      <c r="B36" s="31" t="s">
        <v>70</v>
      </c>
      <c r="C36" s="32">
        <f t="shared" si="3"/>
        <v>5</v>
      </c>
      <c r="D36" s="32">
        <v>1</v>
      </c>
      <c r="E36" s="32"/>
      <c r="F36" s="32">
        <f t="shared" si="4"/>
        <v>4</v>
      </c>
      <c r="G36" s="31">
        <v>2</v>
      </c>
      <c r="H36" s="31">
        <v>2</v>
      </c>
      <c r="I36" s="31"/>
      <c r="J36" s="31"/>
      <c r="K36" s="31"/>
      <c r="L36" s="33">
        <f t="shared" si="0"/>
        <v>100</v>
      </c>
      <c r="M36" s="33">
        <f t="shared" si="1"/>
        <v>100</v>
      </c>
      <c r="N36" s="33">
        <f t="shared" si="2"/>
        <v>4.5</v>
      </c>
      <c r="O36" s="31">
        <v>3</v>
      </c>
      <c r="P36" s="31"/>
      <c r="Q36" s="31"/>
      <c r="R36" s="31"/>
    </row>
    <row r="37" spans="1:18" ht="12.75">
      <c r="A37" s="31" t="s">
        <v>51</v>
      </c>
      <c r="B37" s="31" t="s">
        <v>71</v>
      </c>
      <c r="C37" s="32">
        <f t="shared" si="3"/>
        <v>1</v>
      </c>
      <c r="D37" s="32"/>
      <c r="E37" s="32"/>
      <c r="F37" s="32">
        <f t="shared" si="4"/>
        <v>1</v>
      </c>
      <c r="G37" s="31"/>
      <c r="H37" s="31">
        <v>1</v>
      </c>
      <c r="I37" s="31"/>
      <c r="J37" s="31"/>
      <c r="K37" s="31"/>
      <c r="L37" s="33">
        <f>ROUND(100*(G37+H37+I37)/(G37+H37+I37+J37+K37),1)</f>
        <v>100</v>
      </c>
      <c r="M37" s="33">
        <f>ROUND(100*(G37+H37)/(G37+H37+I37+J37+K37),1)</f>
        <v>100</v>
      </c>
      <c r="N37" s="33">
        <f>ROUND((5*G37+4*H37+3*I37+2*J37+K37)/F37,1)</f>
        <v>4</v>
      </c>
      <c r="O37" s="31"/>
      <c r="P37" s="31"/>
      <c r="Q37" s="31"/>
      <c r="R37" s="31"/>
    </row>
    <row r="38" spans="1:18" ht="12.75">
      <c r="A38" s="31" t="s">
        <v>52</v>
      </c>
      <c r="B38" s="35" t="s">
        <v>85</v>
      </c>
      <c r="C38" s="32">
        <f t="shared" si="3"/>
        <v>4</v>
      </c>
      <c r="D38" s="32">
        <v>1</v>
      </c>
      <c r="E38" s="32"/>
      <c r="F38" s="32">
        <f t="shared" si="4"/>
        <v>3</v>
      </c>
      <c r="G38" s="31">
        <v>1</v>
      </c>
      <c r="H38" s="31">
        <v>2</v>
      </c>
      <c r="I38" s="31"/>
      <c r="J38" s="31"/>
      <c r="K38" s="31"/>
      <c r="L38" s="33">
        <f t="shared" si="0"/>
        <v>100</v>
      </c>
      <c r="M38" s="33">
        <f t="shared" si="1"/>
        <v>100</v>
      </c>
      <c r="N38" s="33">
        <f t="shared" si="2"/>
        <v>4.3</v>
      </c>
      <c r="O38" s="31"/>
      <c r="P38" s="31"/>
      <c r="Q38" s="31"/>
      <c r="R38" s="31"/>
    </row>
    <row r="39" spans="1:18" ht="12.75">
      <c r="A39" s="31" t="s">
        <v>75</v>
      </c>
      <c r="B39" s="31" t="s">
        <v>72</v>
      </c>
      <c r="C39" s="32">
        <f t="shared" si="3"/>
        <v>2</v>
      </c>
      <c r="D39" s="32"/>
      <c r="E39" s="32"/>
      <c r="F39" s="32">
        <f t="shared" si="4"/>
        <v>2</v>
      </c>
      <c r="G39" s="31">
        <v>1</v>
      </c>
      <c r="H39" s="31">
        <v>1</v>
      </c>
      <c r="I39" s="31"/>
      <c r="J39" s="31"/>
      <c r="K39" s="31"/>
      <c r="L39" s="33">
        <f t="shared" si="0"/>
        <v>100</v>
      </c>
      <c r="M39" s="33">
        <f t="shared" si="1"/>
        <v>100</v>
      </c>
      <c r="N39" s="33">
        <f t="shared" si="2"/>
        <v>4.5</v>
      </c>
      <c r="O39" s="31"/>
      <c r="P39" s="31">
        <v>2</v>
      </c>
      <c r="Q39" s="31"/>
      <c r="R39" s="31"/>
    </row>
    <row r="40" spans="1:18" ht="12.75">
      <c r="A40" s="31" t="s">
        <v>87</v>
      </c>
      <c r="B40" s="35" t="s">
        <v>86</v>
      </c>
      <c r="C40" s="32">
        <f t="shared" si="3"/>
        <v>2</v>
      </c>
      <c r="D40" s="32"/>
      <c r="E40" s="32"/>
      <c r="F40" s="32">
        <f t="shared" si="4"/>
        <v>2</v>
      </c>
      <c r="G40" s="31">
        <v>1</v>
      </c>
      <c r="H40" s="31">
        <v>1</v>
      </c>
      <c r="I40" s="31"/>
      <c r="J40" s="31"/>
      <c r="K40" s="31"/>
      <c r="L40" s="33">
        <f t="shared" si="0"/>
        <v>100</v>
      </c>
      <c r="M40" s="33">
        <f t="shared" si="1"/>
        <v>100</v>
      </c>
      <c r="N40" s="33">
        <f t="shared" si="2"/>
        <v>4.5</v>
      </c>
      <c r="O40" s="31"/>
      <c r="P40" s="31"/>
      <c r="Q40" s="31"/>
      <c r="R40" s="31"/>
    </row>
    <row r="41" spans="1:18" ht="12.75">
      <c r="A41" s="31" t="s">
        <v>88</v>
      </c>
      <c r="B41" s="31" t="s">
        <v>73</v>
      </c>
      <c r="C41" s="32">
        <f t="shared" si="3"/>
        <v>3</v>
      </c>
      <c r="D41" s="32"/>
      <c r="E41" s="32"/>
      <c r="F41" s="32">
        <f t="shared" si="4"/>
        <v>3</v>
      </c>
      <c r="G41" s="31">
        <v>3</v>
      </c>
      <c r="H41" s="31"/>
      <c r="I41" s="31"/>
      <c r="J41" s="31"/>
      <c r="K41" s="31"/>
      <c r="L41" s="33">
        <f t="shared" si="0"/>
        <v>100</v>
      </c>
      <c r="M41" s="33">
        <f t="shared" si="1"/>
        <v>100</v>
      </c>
      <c r="N41" s="33">
        <f t="shared" si="2"/>
        <v>5</v>
      </c>
      <c r="O41" s="31"/>
      <c r="P41" s="31"/>
      <c r="Q41" s="31"/>
      <c r="R41" s="31"/>
    </row>
    <row r="42" spans="1:18" ht="12.75">
      <c r="A42" s="31" t="s">
        <v>89</v>
      </c>
      <c r="B42" s="31" t="s">
        <v>74</v>
      </c>
      <c r="C42" s="32">
        <f t="shared" si="3"/>
        <v>3</v>
      </c>
      <c r="D42" s="32"/>
      <c r="E42" s="32"/>
      <c r="F42" s="32">
        <f t="shared" si="4"/>
        <v>3</v>
      </c>
      <c r="G42" s="31">
        <v>1</v>
      </c>
      <c r="H42" s="31">
        <v>2</v>
      </c>
      <c r="I42" s="31"/>
      <c r="J42" s="31"/>
      <c r="K42" s="31"/>
      <c r="L42" s="33">
        <f>ROUND(100*(G42+H42+I42)/(G42+H42+I42+J42+K42),1)</f>
        <v>100</v>
      </c>
      <c r="M42" s="33">
        <f>ROUND(100*(G42+H42)/(G42+H42+I42+J42+K42),1)</f>
        <v>100</v>
      </c>
      <c r="N42" s="33">
        <f>ROUND((5*G42+4*H42+3*I42+2*J42+K42)/F42,1)</f>
        <v>4.3</v>
      </c>
      <c r="O42" s="31"/>
      <c r="P42" s="31"/>
      <c r="Q42" s="31"/>
      <c r="R42" s="31"/>
    </row>
    <row r="43" spans="1:18" ht="12.75">
      <c r="A43" s="31" t="s">
        <v>90</v>
      </c>
      <c r="B43" s="31" t="s">
        <v>103</v>
      </c>
      <c r="C43" s="32">
        <f t="shared" si="3"/>
        <v>5</v>
      </c>
      <c r="D43" s="32"/>
      <c r="E43" s="32"/>
      <c r="F43" s="32">
        <f t="shared" si="4"/>
        <v>5</v>
      </c>
      <c r="G43" s="31">
        <v>4</v>
      </c>
      <c r="H43" s="31"/>
      <c r="I43" s="31">
        <v>1</v>
      </c>
      <c r="J43" s="31"/>
      <c r="K43" s="31"/>
      <c r="L43" s="33">
        <f>ROUND(100*(G43+H43+I43)/(G43+H43+I43+J43+K43),1)</f>
        <v>100</v>
      </c>
      <c r="M43" s="33">
        <f>ROUND(100*(G43+H43)/(G43+H43+I43+J43+K43),1)</f>
        <v>80</v>
      </c>
      <c r="N43" s="33">
        <f>ROUND((5*G43+4*H43+3*I43+2*J43+K43)/F43,1)</f>
        <v>4.6</v>
      </c>
      <c r="O43" s="31">
        <v>1</v>
      </c>
      <c r="P43" s="31">
        <v>1</v>
      </c>
      <c r="Q43" s="31"/>
      <c r="R43" s="31"/>
    </row>
    <row r="44" spans="1:18" ht="12.75">
      <c r="A44" s="33"/>
      <c r="B44" s="33" t="s">
        <v>76</v>
      </c>
      <c r="C44" s="34">
        <f>F44+D44+E44</f>
        <v>411</v>
      </c>
      <c r="D44" s="33">
        <f>SUM(D5:D43)</f>
        <v>9</v>
      </c>
      <c r="E44" s="33">
        <f>SUM(E5:E43)</f>
        <v>3</v>
      </c>
      <c r="F44" s="33">
        <f>G44+H44+I44+J44+K44</f>
        <v>399</v>
      </c>
      <c r="G44" s="33">
        <f>SUM(G5:G43)</f>
        <v>166</v>
      </c>
      <c r="H44" s="33">
        <f>SUM(H5:H43)</f>
        <v>187</v>
      </c>
      <c r="I44" s="33">
        <f>SUM(I5:I43)</f>
        <v>45</v>
      </c>
      <c r="J44" s="33">
        <f>SUM(J5:J43)</f>
        <v>1</v>
      </c>
      <c r="K44" s="33">
        <f>SUM(K5:K43)</f>
        <v>0</v>
      </c>
      <c r="L44" s="33">
        <f t="shared" si="0"/>
        <v>99.7</v>
      </c>
      <c r="M44" s="33">
        <f t="shared" si="1"/>
        <v>88.5</v>
      </c>
      <c r="N44" s="36">
        <f t="shared" si="2"/>
        <v>4.3</v>
      </c>
      <c r="O44" s="33">
        <f>SUM(O5:O43)</f>
        <v>80</v>
      </c>
      <c r="P44" s="33">
        <f>SUM(P5:P43)</f>
        <v>78</v>
      </c>
      <c r="Q44" s="33">
        <f>SUM(Q5:Q43)</f>
        <v>1</v>
      </c>
      <c r="R44" s="33">
        <f>SUM(R5:R43)</f>
        <v>3</v>
      </c>
    </row>
    <row r="45" spans="1:11" ht="12.75">
      <c r="A45" s="42" t="s">
        <v>120</v>
      </c>
      <c r="B45" s="43"/>
      <c r="C45" s="43"/>
      <c r="D45" s="43"/>
      <c r="E45" s="44"/>
      <c r="F45" s="12">
        <v>100</v>
      </c>
      <c r="G45" s="2">
        <f>ROUND(G44/399*100,1)</f>
        <v>41.6</v>
      </c>
      <c r="H45" s="20">
        <f>ROUND(H44/399*100,1)</f>
        <v>46.9</v>
      </c>
      <c r="I45" s="20">
        <f>ROUND(I44/399*100,1)</f>
        <v>11.3</v>
      </c>
      <c r="J45" s="20">
        <f>ROUND(J44/399*100,1)</f>
        <v>0.3</v>
      </c>
      <c r="K45" s="2">
        <f>ROUND(K44/399*100,1)</f>
        <v>0</v>
      </c>
    </row>
    <row r="46" spans="1:11" ht="12.75">
      <c r="A46" s="22"/>
      <c r="B46" s="22"/>
      <c r="C46" s="22"/>
      <c r="D46" s="22"/>
      <c r="E46" s="22"/>
      <c r="F46" s="23"/>
      <c r="G46" s="23"/>
      <c r="H46" s="23"/>
      <c r="I46" s="23"/>
      <c r="J46" s="23"/>
      <c r="K46" s="23"/>
    </row>
    <row r="47" ht="12.75">
      <c r="A47" s="3" t="s">
        <v>113</v>
      </c>
    </row>
  </sheetData>
  <mergeCells count="5">
    <mergeCell ref="A1:R1"/>
    <mergeCell ref="A45:E45"/>
    <mergeCell ref="G3:K3"/>
    <mergeCell ref="B3:B4"/>
    <mergeCell ref="A3:A4"/>
  </mergeCells>
  <printOptions horizontalCentered="1" verticalCentered="1"/>
  <pageMargins left="0.5905511811023623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O47" sqref="O47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4.8515625" style="0" customWidth="1"/>
    <col min="4" max="4" width="5.8515625" style="0" customWidth="1"/>
    <col min="5" max="6" width="3.8515625" style="0" customWidth="1"/>
    <col min="7" max="7" width="4.421875" style="0" customWidth="1"/>
    <col min="8" max="8" width="4.57421875" style="0" customWidth="1"/>
    <col min="9" max="9" width="4.7109375" style="0" customWidth="1"/>
    <col min="10" max="11" width="3.7109375" style="0" customWidth="1"/>
    <col min="12" max="12" width="5.28125" style="0" customWidth="1"/>
    <col min="13" max="13" width="5.421875" style="0" customWidth="1"/>
    <col min="14" max="14" width="6.7109375" style="0" customWidth="1"/>
    <col min="15" max="15" width="4.28125" style="0" customWidth="1"/>
    <col min="16" max="16" width="3.421875" style="0" customWidth="1"/>
    <col min="17" max="17" width="3.28125" style="0" customWidth="1"/>
    <col min="18" max="18" width="3.421875" style="0" customWidth="1"/>
  </cols>
  <sheetData>
    <row r="1" spans="1:18" ht="15.75">
      <c r="A1" s="41" t="s">
        <v>129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18" ht="12.75">
      <c r="A3" s="38" t="s">
        <v>82</v>
      </c>
      <c r="B3" s="38" t="s">
        <v>0</v>
      </c>
      <c r="C3" s="8" t="s">
        <v>83</v>
      </c>
      <c r="D3" s="8" t="s">
        <v>110</v>
      </c>
      <c r="E3" s="8" t="s">
        <v>124</v>
      </c>
      <c r="F3" s="8" t="s">
        <v>2</v>
      </c>
      <c r="G3" s="45" t="s">
        <v>4</v>
      </c>
      <c r="H3" s="45"/>
      <c r="I3" s="45"/>
      <c r="J3" s="45"/>
      <c r="K3" s="45"/>
      <c r="L3" s="21" t="s">
        <v>79</v>
      </c>
      <c r="M3" s="21" t="s">
        <v>80</v>
      </c>
      <c r="N3" s="21" t="s">
        <v>81</v>
      </c>
      <c r="O3" s="8" t="s">
        <v>106</v>
      </c>
      <c r="P3" s="17" t="s">
        <v>107</v>
      </c>
      <c r="Q3" s="8" t="s">
        <v>111</v>
      </c>
      <c r="R3" s="6" t="s">
        <v>104</v>
      </c>
    </row>
    <row r="4" spans="1:18" ht="12.75">
      <c r="A4" s="39"/>
      <c r="B4" s="39"/>
      <c r="C4" s="9" t="s">
        <v>1</v>
      </c>
      <c r="D4" s="9" t="s">
        <v>78</v>
      </c>
      <c r="E4" s="9" t="s">
        <v>105</v>
      </c>
      <c r="F4" s="9" t="s">
        <v>3</v>
      </c>
      <c r="G4" s="5">
        <v>5</v>
      </c>
      <c r="H4" s="1">
        <v>4</v>
      </c>
      <c r="I4" s="1">
        <v>3</v>
      </c>
      <c r="J4" s="1">
        <v>2</v>
      </c>
      <c r="K4" s="4">
        <v>1</v>
      </c>
      <c r="L4" s="19" t="s">
        <v>5</v>
      </c>
      <c r="M4" s="19" t="s">
        <v>5</v>
      </c>
      <c r="N4" s="19" t="s">
        <v>6</v>
      </c>
      <c r="O4" s="9" t="s">
        <v>105</v>
      </c>
      <c r="P4" s="18" t="s">
        <v>108</v>
      </c>
      <c r="Q4" s="9" t="s">
        <v>112</v>
      </c>
      <c r="R4" s="7" t="s">
        <v>105</v>
      </c>
    </row>
    <row r="5" spans="1:18" ht="12.75">
      <c r="A5" s="9" t="s">
        <v>7</v>
      </c>
      <c r="B5" s="9" t="s">
        <v>8</v>
      </c>
      <c r="C5" s="9">
        <f aca="true" t="shared" si="0" ref="C5:C44">E5+D5+F5</f>
        <v>25</v>
      </c>
      <c r="D5" s="9"/>
      <c r="E5" s="9"/>
      <c r="F5" s="9">
        <f>G5+H5+I5+J5+K5</f>
        <v>25</v>
      </c>
      <c r="G5" s="1">
        <v>8</v>
      </c>
      <c r="H5" s="1">
        <v>10</v>
      </c>
      <c r="I5" s="1">
        <v>7</v>
      </c>
      <c r="J5" s="1"/>
      <c r="K5" s="1"/>
      <c r="L5" s="19">
        <f aca="true" t="shared" si="1" ref="L5:L44">ROUND(100*(G5+H5+I5)/(G5+H5+I5+J5+K5),1)</f>
        <v>100</v>
      </c>
      <c r="M5" s="19">
        <f aca="true" t="shared" si="2" ref="M5:M44">ROUND(100*(G5+H5)/(G5+H5+I5+J5+K5),1)</f>
        <v>72</v>
      </c>
      <c r="N5" s="19">
        <f aca="true" t="shared" si="3" ref="N5:N44">ROUND((5*G5+4*H5+3*I5+2*J5+K5)/F5,1)</f>
        <v>4</v>
      </c>
      <c r="O5" s="1">
        <v>5</v>
      </c>
      <c r="P5" s="1">
        <v>11</v>
      </c>
      <c r="Q5" s="9"/>
      <c r="R5" s="1"/>
    </row>
    <row r="6" spans="1:18" ht="12.75">
      <c r="A6" s="31" t="s">
        <v>9</v>
      </c>
      <c r="B6" s="1" t="s">
        <v>10</v>
      </c>
      <c r="C6" s="9">
        <f t="shared" si="0"/>
        <v>21</v>
      </c>
      <c r="D6" s="1"/>
      <c r="E6" s="1"/>
      <c r="F6" s="9">
        <f aca="true" t="shared" si="4" ref="F6:F15">G6+H6+I6+J6+K6</f>
        <v>21</v>
      </c>
      <c r="G6" s="1">
        <v>6</v>
      </c>
      <c r="H6" s="1">
        <v>9</v>
      </c>
      <c r="I6" s="1">
        <v>5</v>
      </c>
      <c r="J6" s="1">
        <v>1</v>
      </c>
      <c r="K6" s="1"/>
      <c r="L6" s="2">
        <f t="shared" si="1"/>
        <v>95.2</v>
      </c>
      <c r="M6" s="2">
        <f t="shared" si="2"/>
        <v>71.4</v>
      </c>
      <c r="N6" s="2">
        <f t="shared" si="3"/>
        <v>4</v>
      </c>
      <c r="O6" s="1">
        <v>8</v>
      </c>
      <c r="P6" s="1">
        <v>3</v>
      </c>
      <c r="Q6" s="1"/>
      <c r="R6" s="1"/>
    </row>
    <row r="7" spans="1:18" ht="12.75">
      <c r="A7" s="31" t="s">
        <v>11</v>
      </c>
      <c r="B7" s="1" t="s">
        <v>12</v>
      </c>
      <c r="C7" s="9">
        <f t="shared" si="0"/>
        <v>20</v>
      </c>
      <c r="D7" s="1"/>
      <c r="E7" s="1"/>
      <c r="F7" s="9">
        <f t="shared" si="4"/>
        <v>20</v>
      </c>
      <c r="G7" s="1">
        <v>4</v>
      </c>
      <c r="H7" s="1">
        <v>10</v>
      </c>
      <c r="I7" s="1">
        <v>5</v>
      </c>
      <c r="J7" s="1">
        <v>1</v>
      </c>
      <c r="K7" s="1"/>
      <c r="L7" s="2">
        <f t="shared" si="1"/>
        <v>95</v>
      </c>
      <c r="M7" s="2">
        <f t="shared" si="2"/>
        <v>70</v>
      </c>
      <c r="N7" s="2">
        <f t="shared" si="3"/>
        <v>3.9</v>
      </c>
      <c r="O7" s="1">
        <v>7</v>
      </c>
      <c r="P7" s="1">
        <v>4</v>
      </c>
      <c r="Q7" s="1"/>
      <c r="R7" s="1"/>
    </row>
    <row r="8" spans="1:18" ht="12.75">
      <c r="A8" s="31" t="s">
        <v>13</v>
      </c>
      <c r="B8" s="1" t="s">
        <v>102</v>
      </c>
      <c r="C8" s="9">
        <f t="shared" si="0"/>
        <v>15</v>
      </c>
      <c r="D8" s="1">
        <v>2</v>
      </c>
      <c r="E8" s="1"/>
      <c r="F8" s="9">
        <f t="shared" si="4"/>
        <v>13</v>
      </c>
      <c r="G8" s="1">
        <v>6</v>
      </c>
      <c r="H8" s="1">
        <v>6</v>
      </c>
      <c r="I8" s="1"/>
      <c r="J8" s="1">
        <v>1</v>
      </c>
      <c r="K8" s="1"/>
      <c r="L8" s="2">
        <f t="shared" si="1"/>
        <v>92.3</v>
      </c>
      <c r="M8" s="2">
        <f t="shared" si="2"/>
        <v>92.3</v>
      </c>
      <c r="N8" s="2">
        <f t="shared" si="3"/>
        <v>4.3</v>
      </c>
      <c r="O8" s="1">
        <v>4</v>
      </c>
      <c r="P8" s="1">
        <v>2</v>
      </c>
      <c r="Q8" s="1"/>
      <c r="R8" s="1"/>
    </row>
    <row r="9" spans="1:18" ht="12.75">
      <c r="A9" s="31" t="s">
        <v>14</v>
      </c>
      <c r="B9" s="1" t="s">
        <v>15</v>
      </c>
      <c r="C9" s="9">
        <f t="shared" si="0"/>
        <v>31</v>
      </c>
      <c r="D9" s="1"/>
      <c r="E9" s="1"/>
      <c r="F9" s="9">
        <f t="shared" si="4"/>
        <v>31</v>
      </c>
      <c r="G9" s="1">
        <v>19</v>
      </c>
      <c r="H9" s="1">
        <v>7</v>
      </c>
      <c r="I9" s="1">
        <v>5</v>
      </c>
      <c r="J9" s="1"/>
      <c r="K9" s="1"/>
      <c r="L9" s="2">
        <f t="shared" si="1"/>
        <v>100</v>
      </c>
      <c r="M9" s="2">
        <f t="shared" si="2"/>
        <v>83.9</v>
      </c>
      <c r="N9" s="2">
        <f t="shared" si="3"/>
        <v>4.5</v>
      </c>
      <c r="O9" s="1">
        <v>8</v>
      </c>
      <c r="P9" s="1">
        <v>3</v>
      </c>
      <c r="Q9" s="1"/>
      <c r="R9" s="1"/>
    </row>
    <row r="10" spans="1:18" ht="12.75">
      <c r="A10" s="31" t="s">
        <v>16</v>
      </c>
      <c r="B10" s="1" t="s">
        <v>17</v>
      </c>
      <c r="C10" s="9">
        <f t="shared" si="0"/>
        <v>17</v>
      </c>
      <c r="D10" s="1"/>
      <c r="E10" s="1"/>
      <c r="F10" s="9">
        <f t="shared" si="4"/>
        <v>17</v>
      </c>
      <c r="G10" s="1">
        <v>3</v>
      </c>
      <c r="H10" s="1">
        <v>9</v>
      </c>
      <c r="I10" s="1">
        <v>3</v>
      </c>
      <c r="J10" s="1">
        <v>2</v>
      </c>
      <c r="K10" s="1"/>
      <c r="L10" s="2">
        <f t="shared" si="1"/>
        <v>88.2</v>
      </c>
      <c r="M10" s="2">
        <f t="shared" si="2"/>
        <v>70.6</v>
      </c>
      <c r="N10" s="2">
        <f t="shared" si="3"/>
        <v>3.8</v>
      </c>
      <c r="O10" s="1">
        <v>6</v>
      </c>
      <c r="P10" s="1"/>
      <c r="Q10" s="1"/>
      <c r="R10" s="1"/>
    </row>
    <row r="11" spans="1:18" ht="12.75">
      <c r="A11" s="31" t="s">
        <v>18</v>
      </c>
      <c r="B11" s="1" t="s">
        <v>19</v>
      </c>
      <c r="C11" s="9">
        <f t="shared" si="0"/>
        <v>38</v>
      </c>
      <c r="D11" s="1"/>
      <c r="E11" s="1"/>
      <c r="F11" s="32">
        <f t="shared" si="4"/>
        <v>38</v>
      </c>
      <c r="G11" s="31">
        <v>11</v>
      </c>
      <c r="H11" s="31">
        <v>18</v>
      </c>
      <c r="I11" s="31">
        <v>9</v>
      </c>
      <c r="J11" s="31"/>
      <c r="K11" s="1"/>
      <c r="L11" s="2">
        <f t="shared" si="1"/>
        <v>100</v>
      </c>
      <c r="M11" s="2">
        <f t="shared" si="2"/>
        <v>76.3</v>
      </c>
      <c r="N11" s="2">
        <f t="shared" si="3"/>
        <v>4.1</v>
      </c>
      <c r="O11" s="1">
        <v>6</v>
      </c>
      <c r="P11" s="1">
        <v>13</v>
      </c>
      <c r="Q11" s="1"/>
      <c r="R11" s="1"/>
    </row>
    <row r="12" spans="1:18" ht="12.75">
      <c r="A12" s="31" t="s">
        <v>20</v>
      </c>
      <c r="B12" s="1" t="s">
        <v>21</v>
      </c>
      <c r="C12" s="9">
        <f t="shared" si="0"/>
        <v>2</v>
      </c>
      <c r="D12" s="1"/>
      <c r="E12" s="1"/>
      <c r="F12" s="9">
        <f t="shared" si="4"/>
        <v>2</v>
      </c>
      <c r="G12" s="1"/>
      <c r="H12" s="1">
        <v>2</v>
      </c>
      <c r="I12" s="1"/>
      <c r="J12" s="1"/>
      <c r="K12" s="1"/>
      <c r="L12" s="2">
        <f t="shared" si="1"/>
        <v>100</v>
      </c>
      <c r="M12" s="2">
        <f t="shared" si="2"/>
        <v>100</v>
      </c>
      <c r="N12" s="2">
        <f t="shared" si="3"/>
        <v>4</v>
      </c>
      <c r="O12" s="1"/>
      <c r="P12" s="1"/>
      <c r="Q12" s="1"/>
      <c r="R12" s="1"/>
    </row>
    <row r="13" spans="1:18" ht="12.75">
      <c r="A13" s="31" t="s">
        <v>22</v>
      </c>
      <c r="B13" s="1" t="s">
        <v>23</v>
      </c>
      <c r="C13" s="9">
        <f t="shared" si="0"/>
        <v>11</v>
      </c>
      <c r="D13" s="1">
        <v>1</v>
      </c>
      <c r="E13" s="1"/>
      <c r="F13" s="9">
        <f t="shared" si="4"/>
        <v>10</v>
      </c>
      <c r="G13" s="1">
        <v>4</v>
      </c>
      <c r="H13" s="1">
        <v>4</v>
      </c>
      <c r="I13" s="1">
        <v>2</v>
      </c>
      <c r="J13" s="1"/>
      <c r="K13" s="1"/>
      <c r="L13" s="2">
        <f t="shared" si="1"/>
        <v>100</v>
      </c>
      <c r="M13" s="2">
        <f t="shared" si="2"/>
        <v>80</v>
      </c>
      <c r="N13" s="2">
        <f t="shared" si="3"/>
        <v>4.2</v>
      </c>
      <c r="O13" s="1"/>
      <c r="P13" s="1">
        <v>3</v>
      </c>
      <c r="Q13" s="1"/>
      <c r="R13" s="1"/>
    </row>
    <row r="14" spans="1:18" ht="12.75">
      <c r="A14" s="31" t="s">
        <v>24</v>
      </c>
      <c r="B14" s="1" t="s">
        <v>25</v>
      </c>
      <c r="C14" s="9">
        <f t="shared" si="0"/>
        <v>7</v>
      </c>
      <c r="D14" s="1">
        <v>1</v>
      </c>
      <c r="E14" s="1"/>
      <c r="F14" s="9">
        <f t="shared" si="4"/>
        <v>6</v>
      </c>
      <c r="G14" s="1">
        <v>1</v>
      </c>
      <c r="H14" s="1">
        <v>3</v>
      </c>
      <c r="I14" s="1"/>
      <c r="J14" s="1">
        <v>2</v>
      </c>
      <c r="K14" s="1"/>
      <c r="L14" s="2">
        <f t="shared" si="1"/>
        <v>66.7</v>
      </c>
      <c r="M14" s="2">
        <f t="shared" si="2"/>
        <v>66.7</v>
      </c>
      <c r="N14" s="2">
        <f t="shared" si="3"/>
        <v>3.5</v>
      </c>
      <c r="O14" s="1"/>
      <c r="P14" s="1">
        <v>2</v>
      </c>
      <c r="Q14" s="1">
        <v>1</v>
      </c>
      <c r="R14" s="1"/>
    </row>
    <row r="15" spans="1:18" ht="12.75">
      <c r="A15" s="31" t="s">
        <v>26</v>
      </c>
      <c r="B15" s="1" t="s">
        <v>27</v>
      </c>
      <c r="C15" s="9">
        <f t="shared" si="0"/>
        <v>14</v>
      </c>
      <c r="D15" s="1">
        <v>1</v>
      </c>
      <c r="E15" s="1">
        <v>1</v>
      </c>
      <c r="F15" s="9">
        <f t="shared" si="4"/>
        <v>12</v>
      </c>
      <c r="G15" s="1">
        <v>4</v>
      </c>
      <c r="H15" s="1">
        <v>6</v>
      </c>
      <c r="I15" s="1">
        <v>2</v>
      </c>
      <c r="J15" s="1"/>
      <c r="K15" s="1"/>
      <c r="L15" s="2">
        <f t="shared" si="1"/>
        <v>100</v>
      </c>
      <c r="M15" s="2">
        <f t="shared" si="2"/>
        <v>83.3</v>
      </c>
      <c r="N15" s="2">
        <f t="shared" si="3"/>
        <v>4.2</v>
      </c>
      <c r="O15" s="1">
        <v>4</v>
      </c>
      <c r="P15" s="1"/>
      <c r="Q15" s="1"/>
      <c r="R15" s="1">
        <v>1</v>
      </c>
    </row>
    <row r="16" spans="1:18" ht="12.75">
      <c r="A16" s="31" t="s">
        <v>28</v>
      </c>
      <c r="B16" s="1" t="s">
        <v>30</v>
      </c>
      <c r="C16" s="9">
        <f t="shared" si="0"/>
        <v>9</v>
      </c>
      <c r="D16" s="1"/>
      <c r="E16" s="1"/>
      <c r="F16" s="9">
        <f aca="true" t="shared" si="5" ref="F16:F44">G16+H16+I16+J16+K16</f>
        <v>9</v>
      </c>
      <c r="G16" s="1">
        <v>3</v>
      </c>
      <c r="H16" s="1">
        <v>3</v>
      </c>
      <c r="I16" s="1">
        <v>3</v>
      </c>
      <c r="J16" s="1"/>
      <c r="K16" s="1"/>
      <c r="L16" s="2">
        <f t="shared" si="1"/>
        <v>100</v>
      </c>
      <c r="M16" s="2">
        <f t="shared" si="2"/>
        <v>66.7</v>
      </c>
      <c r="N16" s="2">
        <f t="shared" si="3"/>
        <v>4</v>
      </c>
      <c r="O16" s="1">
        <v>1</v>
      </c>
      <c r="P16" s="1"/>
      <c r="Q16" s="1"/>
      <c r="R16" s="1"/>
    </row>
    <row r="17" spans="1:18" ht="12.75">
      <c r="A17" s="31" t="s">
        <v>29</v>
      </c>
      <c r="B17" s="1" t="s">
        <v>53</v>
      </c>
      <c r="C17" s="9">
        <f t="shared" si="0"/>
        <v>4</v>
      </c>
      <c r="D17" s="1">
        <v>1</v>
      </c>
      <c r="E17" s="1"/>
      <c r="F17" s="9">
        <f t="shared" si="5"/>
        <v>3</v>
      </c>
      <c r="G17" s="1">
        <v>3</v>
      </c>
      <c r="H17" s="1"/>
      <c r="I17" s="1"/>
      <c r="J17" s="1"/>
      <c r="K17" s="1"/>
      <c r="L17" s="2">
        <f t="shared" si="1"/>
        <v>100</v>
      </c>
      <c r="M17" s="2">
        <f t="shared" si="2"/>
        <v>100</v>
      </c>
      <c r="N17" s="2">
        <f t="shared" si="3"/>
        <v>5</v>
      </c>
      <c r="O17" s="1">
        <v>1</v>
      </c>
      <c r="P17" s="1"/>
      <c r="Q17" s="1"/>
      <c r="R17" s="1"/>
    </row>
    <row r="18" spans="1:18" ht="12.75">
      <c r="A18" s="31" t="s">
        <v>31</v>
      </c>
      <c r="B18" s="1" t="s">
        <v>54</v>
      </c>
      <c r="C18" s="9">
        <f t="shared" si="0"/>
        <v>4</v>
      </c>
      <c r="D18" s="1"/>
      <c r="E18" s="1"/>
      <c r="F18" s="9">
        <f t="shared" si="5"/>
        <v>4</v>
      </c>
      <c r="G18" s="1">
        <v>1</v>
      </c>
      <c r="H18" s="1">
        <v>2</v>
      </c>
      <c r="I18" s="1">
        <v>1</v>
      </c>
      <c r="J18" s="1"/>
      <c r="K18" s="1"/>
      <c r="L18" s="2">
        <f t="shared" si="1"/>
        <v>100</v>
      </c>
      <c r="M18" s="2">
        <f t="shared" si="2"/>
        <v>75</v>
      </c>
      <c r="N18" s="2">
        <f t="shared" si="3"/>
        <v>4</v>
      </c>
      <c r="O18" s="1">
        <v>1</v>
      </c>
      <c r="P18" s="1"/>
      <c r="Q18" s="1"/>
      <c r="R18" s="1"/>
    </row>
    <row r="19" spans="1:18" ht="12.75">
      <c r="A19" s="31" t="s">
        <v>32</v>
      </c>
      <c r="B19" s="1" t="s">
        <v>55</v>
      </c>
      <c r="C19" s="9">
        <f t="shared" si="0"/>
        <v>10</v>
      </c>
      <c r="D19" s="1"/>
      <c r="E19" s="1">
        <v>1</v>
      </c>
      <c r="F19" s="9">
        <f t="shared" si="5"/>
        <v>9</v>
      </c>
      <c r="G19" s="1">
        <v>1</v>
      </c>
      <c r="H19" s="1">
        <v>5</v>
      </c>
      <c r="I19" s="1">
        <v>3</v>
      </c>
      <c r="J19" s="1"/>
      <c r="K19" s="1"/>
      <c r="L19" s="2">
        <f t="shared" si="1"/>
        <v>100</v>
      </c>
      <c r="M19" s="2">
        <f t="shared" si="2"/>
        <v>66.7</v>
      </c>
      <c r="N19" s="2">
        <f t="shared" si="3"/>
        <v>3.8</v>
      </c>
      <c r="O19" s="1">
        <v>2</v>
      </c>
      <c r="P19" s="1">
        <v>2</v>
      </c>
      <c r="Q19" s="1"/>
      <c r="R19" s="1">
        <v>1</v>
      </c>
    </row>
    <row r="20" spans="1:18" ht="12.75">
      <c r="A20" s="31" t="s">
        <v>33</v>
      </c>
      <c r="B20" s="1" t="s">
        <v>56</v>
      </c>
      <c r="C20" s="9">
        <f t="shared" si="0"/>
        <v>46</v>
      </c>
      <c r="D20" s="1">
        <v>1</v>
      </c>
      <c r="E20" s="1"/>
      <c r="F20" s="9">
        <f t="shared" si="5"/>
        <v>45</v>
      </c>
      <c r="G20" s="1">
        <v>16</v>
      </c>
      <c r="H20" s="1">
        <v>23</v>
      </c>
      <c r="I20" s="1">
        <v>6</v>
      </c>
      <c r="J20" s="1"/>
      <c r="K20" s="1"/>
      <c r="L20" s="2">
        <f t="shared" si="1"/>
        <v>100</v>
      </c>
      <c r="M20" s="2">
        <f t="shared" si="2"/>
        <v>86.7</v>
      </c>
      <c r="N20" s="2">
        <f t="shared" si="3"/>
        <v>4.2</v>
      </c>
      <c r="O20" s="1">
        <v>4</v>
      </c>
      <c r="P20" s="1">
        <v>12</v>
      </c>
      <c r="Q20" s="1"/>
      <c r="R20" s="1"/>
    </row>
    <row r="21" spans="1:18" ht="12.75">
      <c r="A21" s="31" t="s">
        <v>34</v>
      </c>
      <c r="B21" s="1" t="s">
        <v>57</v>
      </c>
      <c r="C21" s="9">
        <f t="shared" si="0"/>
        <v>7</v>
      </c>
      <c r="D21" s="1"/>
      <c r="E21" s="1"/>
      <c r="F21" s="9">
        <f t="shared" si="5"/>
        <v>7</v>
      </c>
      <c r="G21" s="1">
        <v>1</v>
      </c>
      <c r="H21" s="1">
        <v>3</v>
      </c>
      <c r="I21" s="1">
        <v>3</v>
      </c>
      <c r="J21" s="1"/>
      <c r="K21" s="1"/>
      <c r="L21" s="2">
        <f t="shared" si="1"/>
        <v>100</v>
      </c>
      <c r="M21" s="2">
        <f t="shared" si="2"/>
        <v>57.1</v>
      </c>
      <c r="N21" s="2">
        <f t="shared" si="3"/>
        <v>3.7</v>
      </c>
      <c r="O21" s="1">
        <v>2</v>
      </c>
      <c r="P21" s="1">
        <v>3</v>
      </c>
      <c r="Q21" s="1"/>
      <c r="R21" s="1"/>
    </row>
    <row r="22" spans="1:18" ht="12.75">
      <c r="A22" s="31" t="s">
        <v>35</v>
      </c>
      <c r="B22" s="1" t="s">
        <v>58</v>
      </c>
      <c r="C22" s="9">
        <f t="shared" si="0"/>
        <v>5</v>
      </c>
      <c r="D22" s="1">
        <v>1</v>
      </c>
      <c r="E22" s="1"/>
      <c r="F22" s="9">
        <f t="shared" si="5"/>
        <v>4</v>
      </c>
      <c r="G22" s="1">
        <v>2</v>
      </c>
      <c r="H22" s="1">
        <v>1</v>
      </c>
      <c r="I22" s="1">
        <v>1</v>
      </c>
      <c r="J22" s="1"/>
      <c r="K22" s="1"/>
      <c r="L22" s="2">
        <f t="shared" si="1"/>
        <v>100</v>
      </c>
      <c r="M22" s="2">
        <f t="shared" si="2"/>
        <v>75</v>
      </c>
      <c r="N22" s="2">
        <f t="shared" si="3"/>
        <v>4.3</v>
      </c>
      <c r="O22" s="1"/>
      <c r="P22" s="1"/>
      <c r="Q22" s="1"/>
      <c r="R22" s="1"/>
    </row>
    <row r="23" spans="1:18" ht="12.75">
      <c r="A23" s="31" t="s">
        <v>36</v>
      </c>
      <c r="B23" s="1" t="s">
        <v>59</v>
      </c>
      <c r="C23" s="9">
        <f t="shared" si="0"/>
        <v>15</v>
      </c>
      <c r="D23" s="1">
        <v>2</v>
      </c>
      <c r="E23" s="1"/>
      <c r="F23" s="9">
        <f t="shared" si="5"/>
        <v>13</v>
      </c>
      <c r="G23" s="1">
        <v>3</v>
      </c>
      <c r="H23" s="1">
        <v>7</v>
      </c>
      <c r="I23" s="1">
        <v>3</v>
      </c>
      <c r="J23" s="1"/>
      <c r="K23" s="1"/>
      <c r="L23" s="2">
        <f t="shared" si="1"/>
        <v>100</v>
      </c>
      <c r="M23" s="2">
        <f t="shared" si="2"/>
        <v>76.9</v>
      </c>
      <c r="N23" s="2">
        <f t="shared" si="3"/>
        <v>4</v>
      </c>
      <c r="O23" s="1">
        <v>4</v>
      </c>
      <c r="P23" s="1"/>
      <c r="Q23" s="1"/>
      <c r="R23" s="1"/>
    </row>
    <row r="24" spans="1:18" ht="12.75">
      <c r="A24" s="31" t="s">
        <v>37</v>
      </c>
      <c r="B24" s="1" t="s">
        <v>60</v>
      </c>
      <c r="C24" s="9">
        <f t="shared" si="0"/>
        <v>13</v>
      </c>
      <c r="D24" s="1"/>
      <c r="E24" s="1"/>
      <c r="F24" s="9">
        <f t="shared" si="5"/>
        <v>13</v>
      </c>
      <c r="G24" s="1">
        <v>2</v>
      </c>
      <c r="H24" s="1">
        <v>5</v>
      </c>
      <c r="I24" s="1">
        <v>6</v>
      </c>
      <c r="J24" s="1"/>
      <c r="K24" s="1"/>
      <c r="L24" s="2">
        <f t="shared" si="1"/>
        <v>100</v>
      </c>
      <c r="M24" s="2">
        <f t="shared" si="2"/>
        <v>53.8</v>
      </c>
      <c r="N24" s="2">
        <f t="shared" si="3"/>
        <v>3.7</v>
      </c>
      <c r="O24" s="1">
        <v>3</v>
      </c>
      <c r="P24" s="1"/>
      <c r="Q24" s="1"/>
      <c r="R24" s="1"/>
    </row>
    <row r="25" spans="1:18" ht="12.75">
      <c r="A25" s="31" t="s">
        <v>38</v>
      </c>
      <c r="B25" s="1" t="s">
        <v>61</v>
      </c>
      <c r="C25" s="9">
        <f t="shared" si="0"/>
        <v>6</v>
      </c>
      <c r="D25" s="1"/>
      <c r="E25" s="1"/>
      <c r="F25" s="9">
        <f t="shared" si="5"/>
        <v>6</v>
      </c>
      <c r="G25" s="1"/>
      <c r="H25" s="1">
        <v>3</v>
      </c>
      <c r="I25" s="1">
        <v>3</v>
      </c>
      <c r="J25" s="1"/>
      <c r="K25" s="1"/>
      <c r="L25" s="2">
        <f t="shared" si="1"/>
        <v>100</v>
      </c>
      <c r="M25" s="2">
        <f t="shared" si="2"/>
        <v>50</v>
      </c>
      <c r="N25" s="2">
        <f t="shared" si="3"/>
        <v>3.5</v>
      </c>
      <c r="O25" s="1">
        <v>3</v>
      </c>
      <c r="P25" s="1"/>
      <c r="Q25" s="1"/>
      <c r="R25" s="1"/>
    </row>
    <row r="26" spans="1:18" ht="12.75">
      <c r="A26" s="31" t="s">
        <v>39</v>
      </c>
      <c r="B26" s="1" t="s">
        <v>62</v>
      </c>
      <c r="C26" s="9">
        <f t="shared" si="0"/>
        <v>4</v>
      </c>
      <c r="D26" s="1"/>
      <c r="E26" s="1"/>
      <c r="F26" s="9">
        <f t="shared" si="5"/>
        <v>4</v>
      </c>
      <c r="G26" s="1">
        <v>1</v>
      </c>
      <c r="H26" s="1">
        <v>3</v>
      </c>
      <c r="I26" s="1"/>
      <c r="J26" s="1"/>
      <c r="K26" s="1"/>
      <c r="L26" s="2">
        <f t="shared" si="1"/>
        <v>100</v>
      </c>
      <c r="M26" s="2">
        <f t="shared" si="2"/>
        <v>100</v>
      </c>
      <c r="N26" s="2">
        <f t="shared" si="3"/>
        <v>4.3</v>
      </c>
      <c r="O26" s="1"/>
      <c r="P26" s="1">
        <v>1</v>
      </c>
      <c r="Q26" s="1"/>
      <c r="R26" s="1"/>
    </row>
    <row r="27" spans="1:18" ht="12.75">
      <c r="A27" s="31" t="s">
        <v>40</v>
      </c>
      <c r="B27" s="31" t="s">
        <v>63</v>
      </c>
      <c r="C27" s="32">
        <f t="shared" si="0"/>
        <v>9</v>
      </c>
      <c r="D27" s="31"/>
      <c r="E27" s="31"/>
      <c r="F27" s="32">
        <f t="shared" si="5"/>
        <v>9</v>
      </c>
      <c r="G27" s="31">
        <v>1</v>
      </c>
      <c r="H27" s="31">
        <v>2</v>
      </c>
      <c r="I27" s="31">
        <v>4</v>
      </c>
      <c r="J27" s="31">
        <v>2</v>
      </c>
      <c r="K27" s="31"/>
      <c r="L27" s="33">
        <f t="shared" si="1"/>
        <v>77.8</v>
      </c>
      <c r="M27" s="33">
        <f t="shared" si="2"/>
        <v>33.3</v>
      </c>
      <c r="N27" s="33">
        <f t="shared" si="3"/>
        <v>3.2</v>
      </c>
      <c r="O27" s="31"/>
      <c r="P27" s="31"/>
      <c r="Q27" s="31"/>
      <c r="R27" s="1"/>
    </row>
    <row r="28" spans="1:18" ht="12.75">
      <c r="A28" s="31" t="s">
        <v>41</v>
      </c>
      <c r="B28" s="1" t="s">
        <v>64</v>
      </c>
      <c r="C28" s="9">
        <f t="shared" si="0"/>
        <v>13</v>
      </c>
      <c r="D28" s="1"/>
      <c r="E28" s="1"/>
      <c r="F28" s="9">
        <f t="shared" si="5"/>
        <v>13</v>
      </c>
      <c r="G28" s="1">
        <v>8</v>
      </c>
      <c r="H28" s="1">
        <v>5</v>
      </c>
      <c r="I28" s="1"/>
      <c r="J28" s="1"/>
      <c r="K28" s="1"/>
      <c r="L28" s="2">
        <f t="shared" si="1"/>
        <v>100</v>
      </c>
      <c r="M28" s="2">
        <f t="shared" si="2"/>
        <v>100</v>
      </c>
      <c r="N28" s="2">
        <f t="shared" si="3"/>
        <v>4.6</v>
      </c>
      <c r="O28" s="1">
        <v>3</v>
      </c>
      <c r="P28" s="1">
        <v>2</v>
      </c>
      <c r="Q28" s="1"/>
      <c r="R28" s="1"/>
    </row>
    <row r="29" spans="1:18" ht="12.75">
      <c r="A29" s="31" t="s">
        <v>42</v>
      </c>
      <c r="B29" s="1" t="s">
        <v>65</v>
      </c>
      <c r="C29" s="9">
        <f t="shared" si="0"/>
        <v>14</v>
      </c>
      <c r="D29" s="1"/>
      <c r="E29" s="1"/>
      <c r="F29" s="9">
        <f t="shared" si="5"/>
        <v>14</v>
      </c>
      <c r="G29" s="1">
        <v>9</v>
      </c>
      <c r="H29" s="1">
        <v>4</v>
      </c>
      <c r="I29" s="1">
        <v>1</v>
      </c>
      <c r="J29" s="1"/>
      <c r="K29" s="1"/>
      <c r="L29" s="2">
        <f t="shared" si="1"/>
        <v>100</v>
      </c>
      <c r="M29" s="2">
        <f t="shared" si="2"/>
        <v>92.9</v>
      </c>
      <c r="N29" s="2">
        <f t="shared" si="3"/>
        <v>4.6</v>
      </c>
      <c r="O29" s="1">
        <v>5</v>
      </c>
      <c r="P29" s="1">
        <v>5</v>
      </c>
      <c r="Q29" s="1"/>
      <c r="R29" s="1"/>
    </row>
    <row r="30" spans="1:18" ht="12.75">
      <c r="A30" s="31" t="s">
        <v>43</v>
      </c>
      <c r="B30" s="1" t="s">
        <v>66</v>
      </c>
      <c r="C30" s="9">
        <f t="shared" si="0"/>
        <v>9</v>
      </c>
      <c r="D30" s="1">
        <v>1</v>
      </c>
      <c r="E30" s="1"/>
      <c r="F30" s="9">
        <f t="shared" si="5"/>
        <v>8</v>
      </c>
      <c r="G30" s="1">
        <v>3</v>
      </c>
      <c r="H30" s="1">
        <v>3</v>
      </c>
      <c r="I30" s="1">
        <v>2</v>
      </c>
      <c r="J30" s="1"/>
      <c r="K30" s="1"/>
      <c r="L30" s="2">
        <f t="shared" si="1"/>
        <v>100</v>
      </c>
      <c r="M30" s="2">
        <f t="shared" si="2"/>
        <v>75</v>
      </c>
      <c r="N30" s="2">
        <f t="shared" si="3"/>
        <v>4.1</v>
      </c>
      <c r="O30" s="1">
        <v>2</v>
      </c>
      <c r="P30" s="1">
        <v>2</v>
      </c>
      <c r="Q30" s="1"/>
      <c r="R30" s="1"/>
    </row>
    <row r="31" spans="1:18" ht="12.75">
      <c r="A31" s="31" t="s">
        <v>44</v>
      </c>
      <c r="B31" s="1" t="s">
        <v>67</v>
      </c>
      <c r="C31" s="9">
        <f t="shared" si="0"/>
        <v>2</v>
      </c>
      <c r="D31" s="1"/>
      <c r="E31" s="1"/>
      <c r="F31" s="9">
        <f t="shared" si="5"/>
        <v>2</v>
      </c>
      <c r="G31" s="1"/>
      <c r="H31" s="1">
        <v>1</v>
      </c>
      <c r="I31" s="1">
        <v>1</v>
      </c>
      <c r="J31" s="1"/>
      <c r="K31" s="1"/>
      <c r="L31" s="2">
        <f t="shared" si="1"/>
        <v>100</v>
      </c>
      <c r="M31" s="2">
        <f t="shared" si="2"/>
        <v>50</v>
      </c>
      <c r="N31" s="2">
        <f t="shared" si="3"/>
        <v>3.5</v>
      </c>
      <c r="O31" s="1"/>
      <c r="P31" s="1"/>
      <c r="Q31" s="1"/>
      <c r="R31" s="1"/>
    </row>
    <row r="32" spans="1:18" ht="12.75">
      <c r="A32" s="31" t="s">
        <v>45</v>
      </c>
      <c r="B32" s="1" t="s">
        <v>68</v>
      </c>
      <c r="C32" s="9">
        <f t="shared" si="0"/>
        <v>4</v>
      </c>
      <c r="D32" s="1"/>
      <c r="E32" s="1">
        <v>1</v>
      </c>
      <c r="F32" s="9">
        <f t="shared" si="5"/>
        <v>3</v>
      </c>
      <c r="G32" s="1">
        <v>1</v>
      </c>
      <c r="H32" s="1">
        <v>1</v>
      </c>
      <c r="I32" s="1">
        <v>1</v>
      </c>
      <c r="J32" s="1"/>
      <c r="K32" s="1"/>
      <c r="L32" s="2">
        <f t="shared" si="1"/>
        <v>100</v>
      </c>
      <c r="M32" s="2">
        <f t="shared" si="2"/>
        <v>66.7</v>
      </c>
      <c r="N32" s="2">
        <f t="shared" si="3"/>
        <v>4</v>
      </c>
      <c r="O32" s="1"/>
      <c r="P32" s="1"/>
      <c r="Q32" s="1"/>
      <c r="R32" s="1">
        <v>1</v>
      </c>
    </row>
    <row r="33" spans="1:18" ht="12.75">
      <c r="A33" s="31" t="s">
        <v>46</v>
      </c>
      <c r="B33" s="31" t="s">
        <v>132</v>
      </c>
      <c r="C33" s="32">
        <f t="shared" si="0"/>
        <v>1</v>
      </c>
      <c r="D33" s="31"/>
      <c r="E33" s="31"/>
      <c r="F33" s="32">
        <f t="shared" si="5"/>
        <v>1</v>
      </c>
      <c r="G33" s="31">
        <v>1</v>
      </c>
      <c r="H33" s="31"/>
      <c r="I33" s="31"/>
      <c r="J33" s="31"/>
      <c r="K33" s="31"/>
      <c r="L33" s="2">
        <f t="shared" si="1"/>
        <v>100</v>
      </c>
      <c r="M33" s="2">
        <f t="shared" si="2"/>
        <v>100</v>
      </c>
      <c r="N33" s="2">
        <f t="shared" si="3"/>
        <v>5</v>
      </c>
      <c r="O33" s="1"/>
      <c r="P33" s="1"/>
      <c r="Q33" s="1"/>
      <c r="R33" s="1"/>
    </row>
    <row r="34" spans="1:18" ht="12.75">
      <c r="A34" s="31" t="s">
        <v>47</v>
      </c>
      <c r="B34" s="1" t="s">
        <v>84</v>
      </c>
      <c r="C34" s="9">
        <f t="shared" si="0"/>
        <v>5</v>
      </c>
      <c r="D34" s="1"/>
      <c r="E34" s="1"/>
      <c r="F34" s="9">
        <f t="shared" si="5"/>
        <v>5</v>
      </c>
      <c r="G34" s="1">
        <v>3</v>
      </c>
      <c r="H34" s="1">
        <v>1</v>
      </c>
      <c r="I34" s="1">
        <v>1</v>
      </c>
      <c r="J34" s="1"/>
      <c r="K34" s="1"/>
      <c r="L34" s="2">
        <f t="shared" si="1"/>
        <v>100</v>
      </c>
      <c r="M34" s="2">
        <f t="shared" si="2"/>
        <v>80</v>
      </c>
      <c r="N34" s="2">
        <f t="shared" si="3"/>
        <v>4.4</v>
      </c>
      <c r="O34" s="1"/>
      <c r="P34" s="1"/>
      <c r="Q34" s="1"/>
      <c r="R34" s="1"/>
    </row>
    <row r="35" spans="1:18" ht="12.75">
      <c r="A35" s="31" t="s">
        <v>48</v>
      </c>
      <c r="B35" s="1" t="s">
        <v>69</v>
      </c>
      <c r="C35" s="9">
        <f t="shared" si="0"/>
        <v>5</v>
      </c>
      <c r="D35" s="1"/>
      <c r="E35" s="1"/>
      <c r="F35" s="9">
        <f t="shared" si="5"/>
        <v>5</v>
      </c>
      <c r="G35" s="1">
        <v>1</v>
      </c>
      <c r="H35" s="1">
        <v>3</v>
      </c>
      <c r="I35" s="1">
        <v>1</v>
      </c>
      <c r="J35" s="1"/>
      <c r="K35" s="1"/>
      <c r="L35" s="2">
        <f t="shared" si="1"/>
        <v>100</v>
      </c>
      <c r="M35" s="2">
        <f t="shared" si="2"/>
        <v>80</v>
      </c>
      <c r="N35" s="2">
        <f t="shared" si="3"/>
        <v>4</v>
      </c>
      <c r="O35" s="1"/>
      <c r="P35" s="1">
        <v>2</v>
      </c>
      <c r="Q35" s="1"/>
      <c r="R35" s="1"/>
    </row>
    <row r="36" spans="1:18" ht="12" customHeight="1">
      <c r="A36" s="31" t="s">
        <v>49</v>
      </c>
      <c r="B36" s="1" t="s">
        <v>70</v>
      </c>
      <c r="C36" s="9">
        <f t="shared" si="0"/>
        <v>5</v>
      </c>
      <c r="D36" s="1"/>
      <c r="E36" s="1"/>
      <c r="F36" s="9">
        <f t="shared" si="5"/>
        <v>5</v>
      </c>
      <c r="G36" s="1">
        <v>1</v>
      </c>
      <c r="H36" s="1">
        <v>3</v>
      </c>
      <c r="I36" s="1">
        <v>1</v>
      </c>
      <c r="J36" s="1"/>
      <c r="K36" s="1"/>
      <c r="L36" s="2">
        <f t="shared" si="1"/>
        <v>100</v>
      </c>
      <c r="M36" s="2">
        <f t="shared" si="2"/>
        <v>80</v>
      </c>
      <c r="N36" s="2">
        <f t="shared" si="3"/>
        <v>4</v>
      </c>
      <c r="O36" s="1">
        <v>3</v>
      </c>
      <c r="P36" s="1"/>
      <c r="Q36" s="1">
        <v>1</v>
      </c>
      <c r="R36" s="1"/>
    </row>
    <row r="37" spans="1:18" ht="12.75">
      <c r="A37" s="31" t="s">
        <v>50</v>
      </c>
      <c r="B37" s="1" t="s">
        <v>71</v>
      </c>
      <c r="C37" s="9">
        <f t="shared" si="0"/>
        <v>1</v>
      </c>
      <c r="D37" s="1"/>
      <c r="E37" s="1"/>
      <c r="F37" s="9">
        <f t="shared" si="5"/>
        <v>1</v>
      </c>
      <c r="G37" s="1"/>
      <c r="H37" s="1">
        <v>1</v>
      </c>
      <c r="I37" s="1"/>
      <c r="J37" s="1"/>
      <c r="K37" s="1"/>
      <c r="L37" s="2">
        <f t="shared" si="1"/>
        <v>100</v>
      </c>
      <c r="M37" s="2">
        <f t="shared" si="2"/>
        <v>100</v>
      </c>
      <c r="N37" s="2">
        <f t="shared" si="3"/>
        <v>4</v>
      </c>
      <c r="O37" s="1"/>
      <c r="P37" s="1"/>
      <c r="Q37" s="1"/>
      <c r="R37" s="1"/>
    </row>
    <row r="38" spans="1:18" ht="12.75">
      <c r="A38" s="31" t="s">
        <v>51</v>
      </c>
      <c r="B38" s="1" t="s">
        <v>85</v>
      </c>
      <c r="C38" s="9">
        <f t="shared" si="0"/>
        <v>4</v>
      </c>
      <c r="D38" s="1"/>
      <c r="E38" s="1"/>
      <c r="F38" s="9">
        <f t="shared" si="5"/>
        <v>4</v>
      </c>
      <c r="G38" s="1">
        <v>2</v>
      </c>
      <c r="H38" s="1">
        <v>1</v>
      </c>
      <c r="I38" s="1">
        <v>1</v>
      </c>
      <c r="J38" s="1"/>
      <c r="K38" s="1"/>
      <c r="L38" s="2">
        <f t="shared" si="1"/>
        <v>100</v>
      </c>
      <c r="M38" s="2">
        <f t="shared" si="2"/>
        <v>75</v>
      </c>
      <c r="N38" s="2">
        <f t="shared" si="3"/>
        <v>4.3</v>
      </c>
      <c r="O38" s="1"/>
      <c r="P38" s="1"/>
      <c r="Q38" s="1"/>
      <c r="R38" s="1"/>
    </row>
    <row r="39" spans="1:18" ht="12.75">
      <c r="A39" s="31" t="s">
        <v>52</v>
      </c>
      <c r="B39" s="1" t="s">
        <v>72</v>
      </c>
      <c r="C39" s="9">
        <f t="shared" si="0"/>
        <v>2</v>
      </c>
      <c r="D39" s="1"/>
      <c r="E39" s="1"/>
      <c r="F39" s="9">
        <f t="shared" si="5"/>
        <v>2</v>
      </c>
      <c r="G39" s="1"/>
      <c r="H39" s="1">
        <v>1</v>
      </c>
      <c r="I39" s="1">
        <v>1</v>
      </c>
      <c r="J39" s="1"/>
      <c r="K39" s="1"/>
      <c r="L39" s="2">
        <f t="shared" si="1"/>
        <v>100</v>
      </c>
      <c r="M39" s="2">
        <f t="shared" si="2"/>
        <v>50</v>
      </c>
      <c r="N39" s="2">
        <f t="shared" si="3"/>
        <v>3.5</v>
      </c>
      <c r="O39" s="1"/>
      <c r="P39" s="1">
        <v>2</v>
      </c>
      <c r="Q39" s="1"/>
      <c r="R39" s="1"/>
    </row>
    <row r="40" spans="1:18" ht="12.75">
      <c r="A40" s="31" t="s">
        <v>75</v>
      </c>
      <c r="B40" s="1" t="s">
        <v>86</v>
      </c>
      <c r="C40" s="9">
        <f t="shared" si="0"/>
        <v>2</v>
      </c>
      <c r="D40" s="1"/>
      <c r="E40" s="1"/>
      <c r="F40" s="9">
        <f t="shared" si="5"/>
        <v>2</v>
      </c>
      <c r="G40" s="1">
        <v>1</v>
      </c>
      <c r="H40" s="1">
        <v>1</v>
      </c>
      <c r="I40" s="1"/>
      <c r="J40" s="1"/>
      <c r="K40" s="1"/>
      <c r="L40" s="2">
        <f t="shared" si="1"/>
        <v>100</v>
      </c>
      <c r="M40" s="2">
        <f t="shared" si="2"/>
        <v>100</v>
      </c>
      <c r="N40" s="2">
        <f t="shared" si="3"/>
        <v>4.5</v>
      </c>
      <c r="O40" s="1"/>
      <c r="P40" s="1"/>
      <c r="Q40" s="1"/>
      <c r="R40" s="1"/>
    </row>
    <row r="41" spans="1:18" ht="12.75">
      <c r="A41" s="31" t="s">
        <v>87</v>
      </c>
      <c r="B41" s="1" t="s">
        <v>73</v>
      </c>
      <c r="C41" s="9">
        <f t="shared" si="0"/>
        <v>3</v>
      </c>
      <c r="D41" s="1"/>
      <c r="E41" s="1"/>
      <c r="F41" s="9">
        <f t="shared" si="5"/>
        <v>3</v>
      </c>
      <c r="G41" s="1">
        <v>2</v>
      </c>
      <c r="H41" s="1"/>
      <c r="I41" s="1">
        <v>1</v>
      </c>
      <c r="J41" s="1"/>
      <c r="K41" s="1"/>
      <c r="L41" s="2">
        <f t="shared" si="1"/>
        <v>100</v>
      </c>
      <c r="M41" s="2">
        <f t="shared" si="2"/>
        <v>66.7</v>
      </c>
      <c r="N41" s="2">
        <f t="shared" si="3"/>
        <v>4.3</v>
      </c>
      <c r="O41" s="1"/>
      <c r="P41" s="1"/>
      <c r="Q41" s="1"/>
      <c r="R41" s="1"/>
    </row>
    <row r="42" spans="1:18" ht="12.75">
      <c r="A42" s="31" t="s">
        <v>88</v>
      </c>
      <c r="B42" s="1" t="s">
        <v>74</v>
      </c>
      <c r="C42" s="9">
        <f t="shared" si="0"/>
        <v>3</v>
      </c>
      <c r="D42" s="1"/>
      <c r="E42" s="1"/>
      <c r="F42" s="9">
        <f t="shared" si="5"/>
        <v>3</v>
      </c>
      <c r="G42" s="1"/>
      <c r="H42" s="1">
        <v>3</v>
      </c>
      <c r="I42" s="1"/>
      <c r="J42" s="1"/>
      <c r="K42" s="1"/>
      <c r="L42" s="2">
        <f t="shared" si="1"/>
        <v>100</v>
      </c>
      <c r="M42" s="2">
        <f t="shared" si="2"/>
        <v>100</v>
      </c>
      <c r="N42" s="2">
        <f t="shared" si="3"/>
        <v>4</v>
      </c>
      <c r="O42" s="1"/>
      <c r="P42" s="1"/>
      <c r="Q42" s="1"/>
      <c r="R42" s="1"/>
    </row>
    <row r="43" spans="1:18" ht="12.75">
      <c r="A43" s="31" t="s">
        <v>89</v>
      </c>
      <c r="B43" t="s">
        <v>103</v>
      </c>
      <c r="C43" s="9">
        <f t="shared" si="0"/>
        <v>5</v>
      </c>
      <c r="D43" s="1"/>
      <c r="E43" s="1"/>
      <c r="F43" s="9">
        <f t="shared" si="5"/>
        <v>5</v>
      </c>
      <c r="G43" s="1">
        <v>4</v>
      </c>
      <c r="H43" s="1">
        <v>1</v>
      </c>
      <c r="I43" s="1"/>
      <c r="J43" s="1"/>
      <c r="K43" s="1"/>
      <c r="L43" s="2">
        <f t="shared" si="1"/>
        <v>100</v>
      </c>
      <c r="M43" s="2">
        <f t="shared" si="2"/>
        <v>100</v>
      </c>
      <c r="N43" s="2">
        <f t="shared" si="3"/>
        <v>4.8</v>
      </c>
      <c r="O43" s="1">
        <v>1</v>
      </c>
      <c r="P43" s="1">
        <v>1</v>
      </c>
      <c r="Q43" s="1"/>
      <c r="R43" s="1"/>
    </row>
    <row r="44" spans="1:18" ht="12.75">
      <c r="A44" s="2"/>
      <c r="B44" s="2" t="s">
        <v>76</v>
      </c>
      <c r="C44" s="19">
        <f t="shared" si="0"/>
        <v>411</v>
      </c>
      <c r="D44" s="2">
        <f>SUM(D5:D43)</f>
        <v>11</v>
      </c>
      <c r="E44" s="2">
        <f>SUM(E5:E43)</f>
        <v>3</v>
      </c>
      <c r="F44" s="2">
        <f t="shared" si="5"/>
        <v>397</v>
      </c>
      <c r="G44" s="2">
        <f>SUM(G5:G43)</f>
        <v>136</v>
      </c>
      <c r="H44" s="2">
        <f>SUM(H5:H43)</f>
        <v>170</v>
      </c>
      <c r="I44" s="2">
        <f>SUM(I5:I43)</f>
        <v>82</v>
      </c>
      <c r="J44" s="2">
        <f>SUM(J5:J43)</f>
        <v>9</v>
      </c>
      <c r="K44" s="2">
        <f>SUM(K5:K43)</f>
        <v>0</v>
      </c>
      <c r="L44" s="2">
        <f t="shared" si="1"/>
        <v>97.7</v>
      </c>
      <c r="M44" s="2">
        <f t="shared" si="2"/>
        <v>77.1</v>
      </c>
      <c r="N44" s="2">
        <f t="shared" si="3"/>
        <v>4.1</v>
      </c>
      <c r="O44" s="2">
        <f>SUM(O5:O43)</f>
        <v>83</v>
      </c>
      <c r="P44" s="2">
        <f>SUM(P5:P43)</f>
        <v>73</v>
      </c>
      <c r="Q44" s="2">
        <f>SUM(Q5:Q43)</f>
        <v>2</v>
      </c>
      <c r="R44" s="2">
        <f>SUM(R5:R43)</f>
        <v>3</v>
      </c>
    </row>
    <row r="45" spans="1:11" ht="12.75">
      <c r="A45" s="42" t="s">
        <v>120</v>
      </c>
      <c r="B45" s="43"/>
      <c r="C45" s="43"/>
      <c r="D45" s="43"/>
      <c r="E45" s="44"/>
      <c r="F45" s="2">
        <v>100</v>
      </c>
      <c r="G45" s="20">
        <f>ROUND(G44/397*100,1)</f>
        <v>34.3</v>
      </c>
      <c r="H45" s="20">
        <f>ROUND(H44/397*100,1)</f>
        <v>42.8</v>
      </c>
      <c r="I45" s="20">
        <f>ROUND(I44/397*100,1)</f>
        <v>20.7</v>
      </c>
      <c r="J45" s="20">
        <f>ROUND(J44/397*100,1)</f>
        <v>2.3</v>
      </c>
      <c r="K45" s="29">
        <f>ROUND(K44/397*100,1)</f>
        <v>0</v>
      </c>
    </row>
    <row r="46" spans="1:11" ht="12.75">
      <c r="A46" s="22"/>
      <c r="B46" s="22"/>
      <c r="C46" s="22"/>
      <c r="D46" s="22"/>
      <c r="E46" s="22"/>
      <c r="F46" s="23"/>
      <c r="G46" s="23"/>
      <c r="H46" s="23"/>
      <c r="I46" s="23"/>
      <c r="J46" s="23"/>
      <c r="K46" s="23"/>
    </row>
    <row r="47" ht="12.75">
      <c r="A47" s="3" t="s">
        <v>113</v>
      </c>
    </row>
  </sheetData>
  <mergeCells count="5">
    <mergeCell ref="A1:R1"/>
    <mergeCell ref="A45:E45"/>
    <mergeCell ref="G3:K3"/>
    <mergeCell ref="A3:A4"/>
    <mergeCell ref="B3:B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L45" sqref="L45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4.8515625" style="0" customWidth="1"/>
    <col min="4" max="4" width="5.8515625" style="0" customWidth="1"/>
    <col min="5" max="5" width="3.8515625" style="0" customWidth="1"/>
    <col min="6" max="9" width="4.7109375" style="0" customWidth="1"/>
    <col min="10" max="11" width="3.7109375" style="0" customWidth="1"/>
    <col min="12" max="12" width="5.7109375" style="0" customWidth="1"/>
    <col min="13" max="13" width="5.140625" style="0" customWidth="1"/>
    <col min="14" max="14" width="6.421875" style="0" customWidth="1"/>
    <col min="15" max="15" width="3.8515625" style="0" customWidth="1"/>
    <col min="16" max="16" width="3.7109375" style="0" customWidth="1"/>
    <col min="17" max="17" width="4.421875" style="0" customWidth="1"/>
    <col min="18" max="18" width="3.7109375" style="0" customWidth="1"/>
  </cols>
  <sheetData>
    <row r="1" spans="1:18" ht="15.75">
      <c r="A1" s="41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18" ht="12.75">
      <c r="A3" s="38" t="s">
        <v>82</v>
      </c>
      <c r="B3" s="38" t="s">
        <v>0</v>
      </c>
      <c r="C3" s="8" t="s">
        <v>83</v>
      </c>
      <c r="D3" s="8" t="s">
        <v>77</v>
      </c>
      <c r="E3" s="8" t="s">
        <v>124</v>
      </c>
      <c r="F3" s="8" t="s">
        <v>2</v>
      </c>
      <c r="G3" s="45" t="s">
        <v>4</v>
      </c>
      <c r="H3" s="45"/>
      <c r="I3" s="45"/>
      <c r="J3" s="45"/>
      <c r="K3" s="45"/>
      <c r="L3" s="21" t="s">
        <v>79</v>
      </c>
      <c r="M3" s="21" t="s">
        <v>80</v>
      </c>
      <c r="N3" s="21" t="s">
        <v>81</v>
      </c>
      <c r="O3" s="8" t="s">
        <v>106</v>
      </c>
      <c r="P3" s="15" t="s">
        <v>107</v>
      </c>
      <c r="Q3" s="8" t="s">
        <v>111</v>
      </c>
      <c r="R3" s="6" t="s">
        <v>104</v>
      </c>
    </row>
    <row r="4" spans="1:18" ht="12.75">
      <c r="A4" s="39"/>
      <c r="B4" s="39"/>
      <c r="C4" s="9" t="s">
        <v>1</v>
      </c>
      <c r="D4" s="9" t="s">
        <v>78</v>
      </c>
      <c r="E4" s="9" t="s">
        <v>105</v>
      </c>
      <c r="F4" s="9" t="s">
        <v>3</v>
      </c>
      <c r="G4" s="5">
        <v>5</v>
      </c>
      <c r="H4" s="1">
        <v>4</v>
      </c>
      <c r="I4" s="1">
        <v>3</v>
      </c>
      <c r="J4" s="1">
        <v>2</v>
      </c>
      <c r="K4" s="4">
        <v>1</v>
      </c>
      <c r="L4" s="19" t="s">
        <v>5</v>
      </c>
      <c r="M4" s="19" t="s">
        <v>5</v>
      </c>
      <c r="N4" s="19" t="s">
        <v>6</v>
      </c>
      <c r="O4" s="9" t="s">
        <v>105</v>
      </c>
      <c r="P4" s="16" t="s">
        <v>108</v>
      </c>
      <c r="Q4" s="9" t="s">
        <v>112</v>
      </c>
      <c r="R4" s="7" t="s">
        <v>105</v>
      </c>
    </row>
    <row r="5" spans="1:18" ht="12.75">
      <c r="A5" s="9" t="s">
        <v>7</v>
      </c>
      <c r="B5" s="9" t="s">
        <v>8</v>
      </c>
      <c r="C5" s="9">
        <f>F5+D5+E5</f>
        <v>15</v>
      </c>
      <c r="D5" s="9">
        <v>2</v>
      </c>
      <c r="E5" s="9"/>
      <c r="F5" s="9">
        <f aca="true" t="shared" si="0" ref="F5:F36">G5+H5+I5+J5+K5</f>
        <v>13</v>
      </c>
      <c r="G5" s="1"/>
      <c r="H5" s="1">
        <v>6</v>
      </c>
      <c r="I5" s="1">
        <v>6</v>
      </c>
      <c r="J5" s="1">
        <v>1</v>
      </c>
      <c r="K5" s="1"/>
      <c r="L5" s="19">
        <f aca="true" t="shared" si="1" ref="L5:L36">ROUND(100*(G5+H5+I5)/(G5+H5+I5+J5+K5),1)</f>
        <v>92.3</v>
      </c>
      <c r="M5" s="19">
        <f aca="true" t="shared" si="2" ref="M5:M36">ROUND(100*(G5+H5)/(G5+H5+I5+J5+K5),1)</f>
        <v>46.2</v>
      </c>
      <c r="N5" s="19">
        <f aca="true" t="shared" si="3" ref="N5:N36">ROUND((5*G5+4*H5+3*I5+2*J5+K5)/F5,1)</f>
        <v>3.4</v>
      </c>
      <c r="O5" s="1">
        <v>1</v>
      </c>
      <c r="P5" s="1">
        <v>3</v>
      </c>
      <c r="Q5" s="9"/>
      <c r="R5" s="1"/>
    </row>
    <row r="6" spans="1:18" ht="12.75">
      <c r="A6" s="31" t="s">
        <v>9</v>
      </c>
      <c r="B6" s="1" t="s">
        <v>10</v>
      </c>
      <c r="C6" s="9">
        <f aca="true" t="shared" si="4" ref="C6:C36">F6+D6+E6</f>
        <v>23</v>
      </c>
      <c r="D6" s="1">
        <v>1</v>
      </c>
      <c r="E6" s="9"/>
      <c r="F6" s="9">
        <f t="shared" si="0"/>
        <v>22</v>
      </c>
      <c r="G6" s="1">
        <v>2</v>
      </c>
      <c r="H6" s="1">
        <v>15</v>
      </c>
      <c r="I6" s="1">
        <v>5</v>
      </c>
      <c r="J6" s="1"/>
      <c r="K6" s="1"/>
      <c r="L6" s="2">
        <f t="shared" si="1"/>
        <v>100</v>
      </c>
      <c r="M6" s="2">
        <f t="shared" si="2"/>
        <v>77.3</v>
      </c>
      <c r="N6" s="2">
        <f t="shared" si="3"/>
        <v>3.9</v>
      </c>
      <c r="O6" s="1"/>
      <c r="P6" s="1">
        <v>3</v>
      </c>
      <c r="Q6" s="1"/>
      <c r="R6" s="1"/>
    </row>
    <row r="7" spans="1:18" ht="12.75">
      <c r="A7" s="31" t="s">
        <v>11</v>
      </c>
      <c r="B7" s="1" t="s">
        <v>12</v>
      </c>
      <c r="C7" s="9">
        <f t="shared" si="4"/>
        <v>37</v>
      </c>
      <c r="D7" s="1">
        <v>1</v>
      </c>
      <c r="E7" s="9"/>
      <c r="F7" s="32">
        <f t="shared" si="0"/>
        <v>36</v>
      </c>
      <c r="G7" s="31">
        <v>3</v>
      </c>
      <c r="H7" s="31">
        <v>24</v>
      </c>
      <c r="I7" s="31">
        <v>9</v>
      </c>
      <c r="J7" s="31"/>
      <c r="K7" s="1"/>
      <c r="L7" s="2">
        <f t="shared" si="1"/>
        <v>100</v>
      </c>
      <c r="M7" s="2">
        <f t="shared" si="2"/>
        <v>75</v>
      </c>
      <c r="N7" s="2">
        <f t="shared" si="3"/>
        <v>3.8</v>
      </c>
      <c r="O7" s="1">
        <v>3</v>
      </c>
      <c r="P7" s="1"/>
      <c r="Q7" s="1"/>
      <c r="R7" s="1"/>
    </row>
    <row r="8" spans="1:18" ht="12.75">
      <c r="A8" s="31" t="s">
        <v>13</v>
      </c>
      <c r="B8" s="1" t="s">
        <v>102</v>
      </c>
      <c r="C8" s="9">
        <f t="shared" si="4"/>
        <v>18</v>
      </c>
      <c r="D8" s="1">
        <v>2</v>
      </c>
      <c r="E8" s="9"/>
      <c r="F8" s="9">
        <f t="shared" si="0"/>
        <v>16</v>
      </c>
      <c r="G8" s="1"/>
      <c r="H8" s="1">
        <v>7</v>
      </c>
      <c r="I8" s="1">
        <v>9</v>
      </c>
      <c r="J8" s="1"/>
      <c r="K8" s="1"/>
      <c r="L8" s="2">
        <f t="shared" si="1"/>
        <v>100</v>
      </c>
      <c r="M8" s="2">
        <f t="shared" si="2"/>
        <v>43.8</v>
      </c>
      <c r="N8" s="2">
        <f t="shared" si="3"/>
        <v>3.4</v>
      </c>
      <c r="O8" s="1">
        <v>6</v>
      </c>
      <c r="P8" s="1">
        <v>3</v>
      </c>
      <c r="Q8" s="1"/>
      <c r="R8" s="1"/>
    </row>
    <row r="9" spans="1:18" ht="12.75">
      <c r="A9" s="31" t="s">
        <v>14</v>
      </c>
      <c r="B9" s="1" t="s">
        <v>15</v>
      </c>
      <c r="C9" s="9">
        <f t="shared" si="4"/>
        <v>24</v>
      </c>
      <c r="D9" s="1">
        <v>2</v>
      </c>
      <c r="E9" s="9"/>
      <c r="F9" s="9">
        <f t="shared" si="0"/>
        <v>22</v>
      </c>
      <c r="G9" s="1"/>
      <c r="H9" s="1">
        <v>6</v>
      </c>
      <c r="I9" s="1">
        <v>16</v>
      </c>
      <c r="J9" s="1"/>
      <c r="K9" s="1"/>
      <c r="L9" s="2">
        <f t="shared" si="1"/>
        <v>100</v>
      </c>
      <c r="M9" s="2">
        <f t="shared" si="2"/>
        <v>27.3</v>
      </c>
      <c r="N9" s="2">
        <f t="shared" si="3"/>
        <v>3.3</v>
      </c>
      <c r="O9" s="1">
        <v>6</v>
      </c>
      <c r="P9" s="1">
        <v>4</v>
      </c>
      <c r="Q9" s="1"/>
      <c r="R9" s="1"/>
    </row>
    <row r="10" spans="1:18" ht="12.75">
      <c r="A10" s="31" t="s">
        <v>16</v>
      </c>
      <c r="B10" s="1" t="s">
        <v>17</v>
      </c>
      <c r="C10" s="9">
        <f t="shared" si="4"/>
        <v>14</v>
      </c>
      <c r="D10" s="1">
        <v>1</v>
      </c>
      <c r="E10" s="9"/>
      <c r="F10" s="9">
        <f t="shared" si="0"/>
        <v>13</v>
      </c>
      <c r="G10" s="1"/>
      <c r="H10" s="1">
        <v>3</v>
      </c>
      <c r="I10" s="1">
        <v>10</v>
      </c>
      <c r="J10" s="1"/>
      <c r="K10" s="1"/>
      <c r="L10" s="2">
        <f t="shared" si="1"/>
        <v>100</v>
      </c>
      <c r="M10" s="2">
        <f t="shared" si="2"/>
        <v>23.1</v>
      </c>
      <c r="N10" s="2">
        <f t="shared" si="3"/>
        <v>3.2</v>
      </c>
      <c r="O10" s="1">
        <v>4</v>
      </c>
      <c r="P10" s="1"/>
      <c r="Q10" s="1">
        <v>1</v>
      </c>
      <c r="R10" s="1"/>
    </row>
    <row r="11" spans="1:18" ht="12.75">
      <c r="A11" s="31" t="s">
        <v>18</v>
      </c>
      <c r="B11" s="1" t="s">
        <v>19</v>
      </c>
      <c r="C11" s="9">
        <f t="shared" si="4"/>
        <v>45</v>
      </c>
      <c r="D11" s="1"/>
      <c r="E11" s="9"/>
      <c r="F11" s="9">
        <f t="shared" si="0"/>
        <v>45</v>
      </c>
      <c r="G11" s="1">
        <v>1</v>
      </c>
      <c r="H11" s="1">
        <v>14</v>
      </c>
      <c r="I11" s="1">
        <v>30</v>
      </c>
      <c r="J11" s="1"/>
      <c r="K11" s="1"/>
      <c r="L11" s="2">
        <f t="shared" si="1"/>
        <v>100</v>
      </c>
      <c r="M11" s="2">
        <f t="shared" si="2"/>
        <v>33.3</v>
      </c>
      <c r="N11" s="2">
        <f t="shared" si="3"/>
        <v>3.4</v>
      </c>
      <c r="O11" s="1"/>
      <c r="P11" s="1">
        <v>6</v>
      </c>
      <c r="Q11" s="1"/>
      <c r="R11" s="1"/>
    </row>
    <row r="12" spans="1:18" ht="12.75">
      <c r="A12" s="31" t="s">
        <v>20</v>
      </c>
      <c r="B12" s="1" t="s">
        <v>21</v>
      </c>
      <c r="C12" s="9">
        <f t="shared" si="4"/>
        <v>4</v>
      </c>
      <c r="D12" s="1"/>
      <c r="E12" s="9"/>
      <c r="F12" s="9">
        <f t="shared" si="0"/>
        <v>4</v>
      </c>
      <c r="G12" s="1"/>
      <c r="H12" s="1">
        <v>2</v>
      </c>
      <c r="I12" s="1">
        <v>2</v>
      </c>
      <c r="J12" s="1"/>
      <c r="K12" s="1"/>
      <c r="L12" s="2">
        <f t="shared" si="1"/>
        <v>100</v>
      </c>
      <c r="M12" s="2">
        <f t="shared" si="2"/>
        <v>50</v>
      </c>
      <c r="N12" s="2">
        <f t="shared" si="3"/>
        <v>3.5</v>
      </c>
      <c r="O12" s="1"/>
      <c r="P12" s="1"/>
      <c r="Q12" s="1"/>
      <c r="R12" s="1"/>
    </row>
    <row r="13" spans="1:18" ht="12.75">
      <c r="A13" s="31" t="s">
        <v>22</v>
      </c>
      <c r="B13" s="1" t="s">
        <v>23</v>
      </c>
      <c r="C13" s="9">
        <f t="shared" si="4"/>
        <v>8</v>
      </c>
      <c r="D13" s="1"/>
      <c r="E13" s="9"/>
      <c r="F13" s="9">
        <f t="shared" si="0"/>
        <v>8</v>
      </c>
      <c r="G13" s="1"/>
      <c r="H13" s="1">
        <v>2</v>
      </c>
      <c r="I13" s="1">
        <v>6</v>
      </c>
      <c r="J13" s="1"/>
      <c r="K13" s="1"/>
      <c r="L13" s="2">
        <f t="shared" si="1"/>
        <v>100</v>
      </c>
      <c r="M13" s="2">
        <f t="shared" si="2"/>
        <v>25</v>
      </c>
      <c r="N13" s="2">
        <f t="shared" si="3"/>
        <v>3.3</v>
      </c>
      <c r="O13" s="1"/>
      <c r="P13" s="1">
        <v>3</v>
      </c>
      <c r="Q13" s="1"/>
      <c r="R13" s="1"/>
    </row>
    <row r="14" spans="1:18" ht="12.75">
      <c r="A14" s="31" t="s">
        <v>24</v>
      </c>
      <c r="B14" s="1" t="s">
        <v>25</v>
      </c>
      <c r="C14" s="9">
        <f t="shared" si="4"/>
        <v>10</v>
      </c>
      <c r="D14" s="1"/>
      <c r="E14" s="9">
        <v>1</v>
      </c>
      <c r="F14" s="9">
        <f t="shared" si="0"/>
        <v>9</v>
      </c>
      <c r="G14" s="1"/>
      <c r="H14" s="1">
        <v>5</v>
      </c>
      <c r="I14" s="1">
        <v>4</v>
      </c>
      <c r="J14" s="1"/>
      <c r="K14" s="1"/>
      <c r="L14" s="2">
        <f t="shared" si="1"/>
        <v>100</v>
      </c>
      <c r="M14" s="2">
        <f t="shared" si="2"/>
        <v>55.6</v>
      </c>
      <c r="N14" s="2">
        <f t="shared" si="3"/>
        <v>3.6</v>
      </c>
      <c r="O14" s="1"/>
      <c r="P14" s="1">
        <v>1</v>
      </c>
      <c r="Q14" s="1"/>
      <c r="R14" s="1">
        <v>1</v>
      </c>
    </row>
    <row r="15" spans="1:18" ht="12.75">
      <c r="A15" s="31" t="s">
        <v>26</v>
      </c>
      <c r="B15" s="1" t="s">
        <v>27</v>
      </c>
      <c r="C15" s="9">
        <f t="shared" si="4"/>
        <v>11</v>
      </c>
      <c r="D15" s="1">
        <v>1</v>
      </c>
      <c r="E15" s="9"/>
      <c r="F15" s="9">
        <f t="shared" si="0"/>
        <v>10</v>
      </c>
      <c r="G15" s="1">
        <v>1</v>
      </c>
      <c r="H15" s="1">
        <v>4</v>
      </c>
      <c r="I15" s="1">
        <v>5</v>
      </c>
      <c r="J15" s="1"/>
      <c r="K15" s="1"/>
      <c r="L15" s="2">
        <f t="shared" si="1"/>
        <v>100</v>
      </c>
      <c r="M15" s="2">
        <f t="shared" si="2"/>
        <v>50</v>
      </c>
      <c r="N15" s="2">
        <f t="shared" si="3"/>
        <v>3.6</v>
      </c>
      <c r="O15" s="1">
        <v>3</v>
      </c>
      <c r="P15" s="1"/>
      <c r="Q15" s="1"/>
      <c r="R15" s="1"/>
    </row>
    <row r="16" spans="1:18" ht="12.75">
      <c r="A16" s="31" t="s">
        <v>28</v>
      </c>
      <c r="B16" s="1" t="s">
        <v>30</v>
      </c>
      <c r="C16" s="9">
        <f t="shared" si="4"/>
        <v>8</v>
      </c>
      <c r="D16" s="1"/>
      <c r="E16" s="9"/>
      <c r="F16" s="9">
        <f t="shared" si="0"/>
        <v>8</v>
      </c>
      <c r="G16" s="1"/>
      <c r="H16" s="1">
        <v>2</v>
      </c>
      <c r="I16" s="1">
        <v>5</v>
      </c>
      <c r="J16" s="1">
        <v>1</v>
      </c>
      <c r="K16" s="1"/>
      <c r="L16" s="2">
        <f t="shared" si="1"/>
        <v>87.5</v>
      </c>
      <c r="M16" s="2">
        <f t="shared" si="2"/>
        <v>25</v>
      </c>
      <c r="N16" s="2">
        <f t="shared" si="3"/>
        <v>3.1</v>
      </c>
      <c r="O16" s="1">
        <v>2</v>
      </c>
      <c r="P16" s="1"/>
      <c r="Q16" s="1"/>
      <c r="R16" s="1"/>
    </row>
    <row r="17" spans="1:18" ht="12.75">
      <c r="A17" s="31" t="s">
        <v>29</v>
      </c>
      <c r="B17" s="31" t="s">
        <v>53</v>
      </c>
      <c r="C17" s="32">
        <f t="shared" si="4"/>
        <v>6</v>
      </c>
      <c r="D17" s="31"/>
      <c r="E17" s="32"/>
      <c r="F17" s="32">
        <f t="shared" si="0"/>
        <v>6</v>
      </c>
      <c r="G17" s="31"/>
      <c r="H17" s="31">
        <v>2</v>
      </c>
      <c r="I17" s="31">
        <v>4</v>
      </c>
      <c r="J17" s="31"/>
      <c r="K17" s="31"/>
      <c r="L17" s="33">
        <f t="shared" si="1"/>
        <v>100</v>
      </c>
      <c r="M17" s="33">
        <f t="shared" si="2"/>
        <v>33.3</v>
      </c>
      <c r="N17" s="33">
        <f t="shared" si="3"/>
        <v>3.3</v>
      </c>
      <c r="O17" s="31"/>
      <c r="P17" s="31"/>
      <c r="Q17" s="31"/>
      <c r="R17" s="31"/>
    </row>
    <row r="18" spans="1:18" ht="12.75">
      <c r="A18" s="31" t="s">
        <v>31</v>
      </c>
      <c r="B18" s="1" t="s">
        <v>54</v>
      </c>
      <c r="C18" s="9">
        <f t="shared" si="4"/>
        <v>1</v>
      </c>
      <c r="D18" s="1"/>
      <c r="E18" s="9"/>
      <c r="F18" s="9">
        <f t="shared" si="0"/>
        <v>1</v>
      </c>
      <c r="G18" s="1"/>
      <c r="H18" s="1"/>
      <c r="I18" s="1">
        <v>1</v>
      </c>
      <c r="J18" s="1"/>
      <c r="K18" s="1"/>
      <c r="L18" s="2">
        <f t="shared" si="1"/>
        <v>100</v>
      </c>
      <c r="M18" s="2">
        <f t="shared" si="2"/>
        <v>0</v>
      </c>
      <c r="N18" s="2">
        <f t="shared" si="3"/>
        <v>3</v>
      </c>
      <c r="O18" s="1"/>
      <c r="P18" s="1"/>
      <c r="Q18" s="1"/>
      <c r="R18" s="1"/>
    </row>
    <row r="19" spans="1:18" ht="12.75">
      <c r="A19" s="31" t="s">
        <v>32</v>
      </c>
      <c r="B19" s="1" t="s">
        <v>55</v>
      </c>
      <c r="C19" s="9">
        <f t="shared" si="4"/>
        <v>4</v>
      </c>
      <c r="D19" s="1"/>
      <c r="E19" s="9"/>
      <c r="F19" s="9">
        <f t="shared" si="0"/>
        <v>4</v>
      </c>
      <c r="G19" s="1"/>
      <c r="H19" s="1">
        <v>2</v>
      </c>
      <c r="I19" s="1">
        <v>2</v>
      </c>
      <c r="J19" s="1"/>
      <c r="K19" s="1"/>
      <c r="L19" s="2">
        <f t="shared" si="1"/>
        <v>100</v>
      </c>
      <c r="M19" s="2">
        <f t="shared" si="2"/>
        <v>50</v>
      </c>
      <c r="N19" s="2">
        <f t="shared" si="3"/>
        <v>3.5</v>
      </c>
      <c r="O19" s="1"/>
      <c r="P19" s="1"/>
      <c r="Q19" s="1"/>
      <c r="R19" s="1"/>
    </row>
    <row r="20" spans="1:18" ht="12.75">
      <c r="A20" s="31" t="s">
        <v>33</v>
      </c>
      <c r="B20" s="1" t="s">
        <v>56</v>
      </c>
      <c r="C20" s="9">
        <f t="shared" si="4"/>
        <v>51</v>
      </c>
      <c r="D20" s="1">
        <v>2</v>
      </c>
      <c r="E20" s="9"/>
      <c r="F20" s="9">
        <f t="shared" si="0"/>
        <v>49</v>
      </c>
      <c r="G20" s="1">
        <v>2</v>
      </c>
      <c r="H20" s="1">
        <v>29</v>
      </c>
      <c r="I20" s="1">
        <v>18</v>
      </c>
      <c r="J20" s="1"/>
      <c r="K20" s="1"/>
      <c r="L20" s="2">
        <f t="shared" si="1"/>
        <v>100</v>
      </c>
      <c r="M20" s="2">
        <f t="shared" si="2"/>
        <v>63.3</v>
      </c>
      <c r="N20" s="2">
        <f t="shared" si="3"/>
        <v>3.7</v>
      </c>
      <c r="O20" s="1"/>
      <c r="P20" s="1">
        <v>8</v>
      </c>
      <c r="Q20" s="1">
        <v>2</v>
      </c>
      <c r="R20" s="1"/>
    </row>
    <row r="21" spans="1:18" ht="12.75">
      <c r="A21" s="31" t="s">
        <v>34</v>
      </c>
      <c r="B21" s="1" t="s">
        <v>57</v>
      </c>
      <c r="C21" s="9">
        <f t="shared" si="4"/>
        <v>10</v>
      </c>
      <c r="D21" s="1"/>
      <c r="E21" s="9">
        <v>1</v>
      </c>
      <c r="F21" s="9">
        <f t="shared" si="0"/>
        <v>9</v>
      </c>
      <c r="G21" s="1"/>
      <c r="H21" s="1">
        <v>4</v>
      </c>
      <c r="I21" s="1">
        <v>5</v>
      </c>
      <c r="J21" s="1"/>
      <c r="K21" s="1"/>
      <c r="L21" s="2">
        <f t="shared" si="1"/>
        <v>100</v>
      </c>
      <c r="M21" s="2">
        <f t="shared" si="2"/>
        <v>44.4</v>
      </c>
      <c r="N21" s="2">
        <f t="shared" si="3"/>
        <v>3.4</v>
      </c>
      <c r="O21" s="1">
        <v>3</v>
      </c>
      <c r="P21" s="1">
        <v>2</v>
      </c>
      <c r="Q21" s="1">
        <v>1</v>
      </c>
      <c r="R21" s="1">
        <v>1</v>
      </c>
    </row>
    <row r="22" spans="1:18" ht="12.75">
      <c r="A22" s="31" t="s">
        <v>35</v>
      </c>
      <c r="B22" s="1" t="s">
        <v>58</v>
      </c>
      <c r="C22" s="9">
        <f t="shared" si="4"/>
        <v>8</v>
      </c>
      <c r="D22" s="1"/>
      <c r="E22" s="9"/>
      <c r="F22" s="9">
        <f t="shared" si="0"/>
        <v>8</v>
      </c>
      <c r="G22" s="1">
        <v>2</v>
      </c>
      <c r="H22" s="1">
        <v>1</v>
      </c>
      <c r="I22" s="1">
        <v>4</v>
      </c>
      <c r="J22" s="1">
        <v>1</v>
      </c>
      <c r="K22" s="1"/>
      <c r="L22" s="2">
        <f t="shared" si="1"/>
        <v>87.5</v>
      </c>
      <c r="M22" s="2">
        <f t="shared" si="2"/>
        <v>37.5</v>
      </c>
      <c r="N22" s="2">
        <f t="shared" si="3"/>
        <v>3.5</v>
      </c>
      <c r="O22" s="1"/>
      <c r="P22" s="1"/>
      <c r="Q22" s="1">
        <v>2</v>
      </c>
      <c r="R22" s="1"/>
    </row>
    <row r="23" spans="1:18" ht="12.75">
      <c r="A23" s="31" t="s">
        <v>36</v>
      </c>
      <c r="B23" s="1" t="s">
        <v>59</v>
      </c>
      <c r="C23" s="9">
        <f t="shared" si="4"/>
        <v>9</v>
      </c>
      <c r="D23" s="1"/>
      <c r="E23" s="9"/>
      <c r="F23" s="9">
        <f t="shared" si="0"/>
        <v>9</v>
      </c>
      <c r="G23" s="1">
        <v>2</v>
      </c>
      <c r="H23" s="1">
        <v>7</v>
      </c>
      <c r="I23" s="1"/>
      <c r="J23" s="1"/>
      <c r="K23" s="1"/>
      <c r="L23" s="2">
        <f t="shared" si="1"/>
        <v>100</v>
      </c>
      <c r="M23" s="2">
        <f t="shared" si="2"/>
        <v>100</v>
      </c>
      <c r="N23" s="2">
        <f t="shared" si="3"/>
        <v>4.2</v>
      </c>
      <c r="O23" s="1">
        <v>5</v>
      </c>
      <c r="P23" s="1"/>
      <c r="Q23" s="1"/>
      <c r="R23" s="1"/>
    </row>
    <row r="24" spans="1:18" ht="12.75">
      <c r="A24" s="31" t="s">
        <v>37</v>
      </c>
      <c r="B24" s="1" t="s">
        <v>60</v>
      </c>
      <c r="C24" s="9">
        <f t="shared" si="4"/>
        <v>1</v>
      </c>
      <c r="D24" s="1"/>
      <c r="E24" s="9"/>
      <c r="F24" s="9">
        <f t="shared" si="0"/>
        <v>1</v>
      </c>
      <c r="G24" s="1"/>
      <c r="H24" s="1">
        <v>1</v>
      </c>
      <c r="I24" s="1"/>
      <c r="J24" s="1"/>
      <c r="K24" s="1"/>
      <c r="L24" s="2">
        <f t="shared" si="1"/>
        <v>100</v>
      </c>
      <c r="M24" s="2">
        <f t="shared" si="2"/>
        <v>100</v>
      </c>
      <c r="N24" s="2">
        <f t="shared" si="3"/>
        <v>4</v>
      </c>
      <c r="O24" s="1"/>
      <c r="P24" s="1"/>
      <c r="Q24" s="1"/>
      <c r="R24" s="1"/>
    </row>
    <row r="25" spans="1:18" ht="12.75">
      <c r="A25" s="31" t="s">
        <v>38</v>
      </c>
      <c r="B25" s="31" t="s">
        <v>61</v>
      </c>
      <c r="C25" s="32">
        <f t="shared" si="4"/>
        <v>6</v>
      </c>
      <c r="D25" s="31"/>
      <c r="E25" s="32"/>
      <c r="F25" s="32">
        <f t="shared" si="0"/>
        <v>6</v>
      </c>
      <c r="G25" s="31"/>
      <c r="H25" s="31">
        <v>2</v>
      </c>
      <c r="I25" s="31">
        <v>3</v>
      </c>
      <c r="J25" s="31">
        <v>1</v>
      </c>
      <c r="K25" s="31"/>
      <c r="L25" s="33">
        <f t="shared" si="1"/>
        <v>83.3</v>
      </c>
      <c r="M25" s="33">
        <f t="shared" si="2"/>
        <v>33.3</v>
      </c>
      <c r="N25" s="33">
        <f t="shared" si="3"/>
        <v>3.2</v>
      </c>
      <c r="O25" s="31"/>
      <c r="P25" s="31"/>
      <c r="Q25" s="31"/>
      <c r="R25" s="31"/>
    </row>
    <row r="26" spans="1:18" ht="12.75">
      <c r="A26" s="31" t="s">
        <v>39</v>
      </c>
      <c r="B26" s="1" t="s">
        <v>62</v>
      </c>
      <c r="C26" s="9">
        <f t="shared" si="4"/>
        <v>8</v>
      </c>
      <c r="D26" s="1"/>
      <c r="E26" s="9"/>
      <c r="F26" s="9">
        <f t="shared" si="0"/>
        <v>8</v>
      </c>
      <c r="G26" s="1">
        <v>1</v>
      </c>
      <c r="H26" s="1">
        <v>6</v>
      </c>
      <c r="I26" s="1">
        <v>1</v>
      </c>
      <c r="J26" s="1"/>
      <c r="K26" s="1"/>
      <c r="L26" s="2">
        <f t="shared" si="1"/>
        <v>100</v>
      </c>
      <c r="M26" s="2">
        <f t="shared" si="2"/>
        <v>87.5</v>
      </c>
      <c r="N26" s="2">
        <f t="shared" si="3"/>
        <v>4</v>
      </c>
      <c r="O26" s="1"/>
      <c r="P26" s="1"/>
      <c r="Q26" s="1"/>
      <c r="R26" s="1"/>
    </row>
    <row r="27" spans="1:18" ht="12.75">
      <c r="A27" s="31" t="s">
        <v>40</v>
      </c>
      <c r="B27" s="1" t="s">
        <v>63</v>
      </c>
      <c r="C27" s="9">
        <f t="shared" si="4"/>
        <v>2</v>
      </c>
      <c r="D27" s="1"/>
      <c r="E27" s="9">
        <v>1</v>
      </c>
      <c r="F27" s="9">
        <f t="shared" si="0"/>
        <v>1</v>
      </c>
      <c r="G27" s="1"/>
      <c r="H27" s="1">
        <v>1</v>
      </c>
      <c r="I27" s="1"/>
      <c r="J27" s="1"/>
      <c r="K27" s="1"/>
      <c r="L27" s="2">
        <f t="shared" si="1"/>
        <v>100</v>
      </c>
      <c r="M27" s="2">
        <f t="shared" si="2"/>
        <v>100</v>
      </c>
      <c r="N27" s="2">
        <f t="shared" si="3"/>
        <v>4</v>
      </c>
      <c r="O27" s="1"/>
      <c r="P27" s="1"/>
      <c r="Q27" s="1"/>
      <c r="R27" s="1">
        <v>1</v>
      </c>
    </row>
    <row r="28" spans="1:18" ht="12.75">
      <c r="A28" s="31" t="s">
        <v>41</v>
      </c>
      <c r="B28" s="1" t="s">
        <v>64</v>
      </c>
      <c r="C28" s="9">
        <f t="shared" si="4"/>
        <v>16</v>
      </c>
      <c r="D28" s="1"/>
      <c r="E28" s="9">
        <v>1</v>
      </c>
      <c r="F28" s="9">
        <f t="shared" si="0"/>
        <v>15</v>
      </c>
      <c r="G28" s="1"/>
      <c r="H28" s="1">
        <v>10</v>
      </c>
      <c r="I28" s="1">
        <v>5</v>
      </c>
      <c r="J28" s="1"/>
      <c r="K28" s="1"/>
      <c r="L28" s="2">
        <f t="shared" si="1"/>
        <v>100</v>
      </c>
      <c r="M28" s="2">
        <f t="shared" si="2"/>
        <v>66.7</v>
      </c>
      <c r="N28" s="2">
        <f t="shared" si="3"/>
        <v>3.7</v>
      </c>
      <c r="O28" s="1"/>
      <c r="P28" s="1"/>
      <c r="Q28" s="1"/>
      <c r="R28" s="1">
        <v>1</v>
      </c>
    </row>
    <row r="29" spans="1:18" ht="12.75">
      <c r="A29" s="31" t="s">
        <v>42</v>
      </c>
      <c r="B29" s="1" t="s">
        <v>65</v>
      </c>
      <c r="C29" s="9">
        <f t="shared" si="4"/>
        <v>14</v>
      </c>
      <c r="D29" s="1"/>
      <c r="E29" s="9">
        <v>1</v>
      </c>
      <c r="F29" s="9">
        <f t="shared" si="0"/>
        <v>13</v>
      </c>
      <c r="G29" s="1">
        <v>1</v>
      </c>
      <c r="H29" s="1">
        <v>9</v>
      </c>
      <c r="I29" s="1">
        <v>3</v>
      </c>
      <c r="J29" s="1"/>
      <c r="K29" s="1"/>
      <c r="L29" s="2">
        <f t="shared" si="1"/>
        <v>100</v>
      </c>
      <c r="M29" s="2">
        <f t="shared" si="2"/>
        <v>76.9</v>
      </c>
      <c r="N29" s="2">
        <f t="shared" si="3"/>
        <v>3.8</v>
      </c>
      <c r="O29" s="1">
        <v>4</v>
      </c>
      <c r="P29" s="1">
        <v>4</v>
      </c>
      <c r="Q29" s="1"/>
      <c r="R29" s="1">
        <v>1</v>
      </c>
    </row>
    <row r="30" spans="1:18" ht="12.75">
      <c r="A30" s="31" t="s">
        <v>43</v>
      </c>
      <c r="B30" s="1" t="s">
        <v>66</v>
      </c>
      <c r="C30" s="9">
        <f t="shared" si="4"/>
        <v>13</v>
      </c>
      <c r="D30" s="1">
        <v>1</v>
      </c>
      <c r="E30" s="9">
        <v>1</v>
      </c>
      <c r="F30" s="9">
        <f t="shared" si="0"/>
        <v>11</v>
      </c>
      <c r="G30" s="1">
        <v>1</v>
      </c>
      <c r="H30" s="1">
        <v>6</v>
      </c>
      <c r="I30" s="1">
        <v>4</v>
      </c>
      <c r="J30" s="1"/>
      <c r="K30" s="1"/>
      <c r="L30" s="2">
        <f t="shared" si="1"/>
        <v>100</v>
      </c>
      <c r="M30" s="2">
        <f t="shared" si="2"/>
        <v>63.6</v>
      </c>
      <c r="N30" s="2">
        <f t="shared" si="3"/>
        <v>3.7</v>
      </c>
      <c r="O30" s="1">
        <v>3</v>
      </c>
      <c r="P30" s="1">
        <v>3</v>
      </c>
      <c r="Q30" s="1"/>
      <c r="R30" s="1">
        <v>1</v>
      </c>
    </row>
    <row r="31" spans="1:18" ht="12.75">
      <c r="A31" s="31" t="s">
        <v>44</v>
      </c>
      <c r="B31" s="1" t="s">
        <v>67</v>
      </c>
      <c r="C31" s="9">
        <f t="shared" si="4"/>
        <v>6</v>
      </c>
      <c r="D31" s="1">
        <v>2</v>
      </c>
      <c r="E31" s="9"/>
      <c r="F31" s="9">
        <f t="shared" si="0"/>
        <v>4</v>
      </c>
      <c r="G31" s="1"/>
      <c r="H31" s="1">
        <v>1</v>
      </c>
      <c r="I31" s="1">
        <v>3</v>
      </c>
      <c r="J31" s="1"/>
      <c r="K31" s="1"/>
      <c r="L31" s="2">
        <f t="shared" si="1"/>
        <v>100</v>
      </c>
      <c r="M31" s="2">
        <f t="shared" si="2"/>
        <v>25</v>
      </c>
      <c r="N31" s="2">
        <f t="shared" si="3"/>
        <v>3.3</v>
      </c>
      <c r="O31" s="1"/>
      <c r="P31" s="1"/>
      <c r="Q31" s="1"/>
      <c r="R31" s="1"/>
    </row>
    <row r="32" spans="1:18" ht="12.75">
      <c r="A32" s="31" t="s">
        <v>45</v>
      </c>
      <c r="B32" s="1" t="s">
        <v>132</v>
      </c>
      <c r="C32" s="9">
        <f t="shared" si="4"/>
        <v>3</v>
      </c>
      <c r="D32" s="1"/>
      <c r="E32" s="9"/>
      <c r="F32" s="9">
        <f t="shared" si="0"/>
        <v>3</v>
      </c>
      <c r="G32" s="1"/>
      <c r="H32" s="1">
        <v>1</v>
      </c>
      <c r="I32" s="1">
        <v>2</v>
      </c>
      <c r="J32" s="1"/>
      <c r="K32" s="1"/>
      <c r="L32" s="2">
        <f t="shared" si="1"/>
        <v>100</v>
      </c>
      <c r="M32" s="2">
        <f t="shared" si="2"/>
        <v>33.3</v>
      </c>
      <c r="N32" s="2">
        <f t="shared" si="3"/>
        <v>3.3</v>
      </c>
      <c r="O32" s="1"/>
      <c r="P32" s="1"/>
      <c r="Q32" s="1"/>
      <c r="R32" s="1"/>
    </row>
    <row r="33" spans="1:18" ht="12.75">
      <c r="A33" s="31" t="s">
        <v>46</v>
      </c>
      <c r="B33" s="1" t="s">
        <v>69</v>
      </c>
      <c r="C33" s="9">
        <f t="shared" si="4"/>
        <v>8</v>
      </c>
      <c r="D33" s="1"/>
      <c r="E33" s="9"/>
      <c r="F33" s="9">
        <f t="shared" si="0"/>
        <v>8</v>
      </c>
      <c r="G33" s="1">
        <v>3</v>
      </c>
      <c r="H33" s="1">
        <v>5</v>
      </c>
      <c r="I33" s="1"/>
      <c r="J33" s="1"/>
      <c r="K33" s="1"/>
      <c r="L33" s="2">
        <f t="shared" si="1"/>
        <v>100</v>
      </c>
      <c r="M33" s="2">
        <f t="shared" si="2"/>
        <v>100</v>
      </c>
      <c r="N33" s="2">
        <f t="shared" si="3"/>
        <v>4.4</v>
      </c>
      <c r="O33" s="1"/>
      <c r="P33" s="1">
        <v>3</v>
      </c>
      <c r="Q33" s="1"/>
      <c r="R33" s="1"/>
    </row>
    <row r="34" spans="1:18" ht="12.75">
      <c r="A34" s="31" t="s">
        <v>47</v>
      </c>
      <c r="B34" s="1" t="s">
        <v>73</v>
      </c>
      <c r="C34" s="9">
        <f t="shared" si="4"/>
        <v>7</v>
      </c>
      <c r="D34" s="1"/>
      <c r="E34" s="9"/>
      <c r="F34" s="9">
        <f t="shared" si="0"/>
        <v>7</v>
      </c>
      <c r="G34" s="1"/>
      <c r="H34" s="1">
        <v>2</v>
      </c>
      <c r="I34" s="1">
        <v>5</v>
      </c>
      <c r="J34" s="1"/>
      <c r="K34" s="1"/>
      <c r="L34" s="2">
        <f t="shared" si="1"/>
        <v>100</v>
      </c>
      <c r="M34" s="2">
        <f t="shared" si="2"/>
        <v>28.6</v>
      </c>
      <c r="N34" s="2">
        <f t="shared" si="3"/>
        <v>3.3</v>
      </c>
      <c r="O34" s="1"/>
      <c r="P34" s="1"/>
      <c r="Q34" s="1"/>
      <c r="R34" s="1"/>
    </row>
    <row r="35" spans="1:18" ht="12.75">
      <c r="A35" s="31" t="s">
        <v>48</v>
      </c>
      <c r="B35" s="1" t="s">
        <v>74</v>
      </c>
      <c r="C35" s="9">
        <f t="shared" si="4"/>
        <v>2</v>
      </c>
      <c r="D35" s="1"/>
      <c r="E35" s="9"/>
      <c r="F35" s="9">
        <f t="shared" si="0"/>
        <v>2</v>
      </c>
      <c r="G35" s="1"/>
      <c r="H35" s="1">
        <v>1</v>
      </c>
      <c r="I35" s="1">
        <v>1</v>
      </c>
      <c r="J35" s="1"/>
      <c r="K35" s="1"/>
      <c r="L35" s="2">
        <f t="shared" si="1"/>
        <v>100</v>
      </c>
      <c r="M35" s="2">
        <f t="shared" si="2"/>
        <v>50</v>
      </c>
      <c r="N35" s="2">
        <f t="shared" si="3"/>
        <v>3.5</v>
      </c>
      <c r="O35" s="1"/>
      <c r="P35" s="1"/>
      <c r="Q35" s="1"/>
      <c r="R35" s="1"/>
    </row>
    <row r="36" spans="1:18" ht="12.75">
      <c r="A36" s="2"/>
      <c r="B36" s="2" t="s">
        <v>76</v>
      </c>
      <c r="C36" s="19">
        <f t="shared" si="4"/>
        <v>392</v>
      </c>
      <c r="D36" s="2">
        <f>SUM(D5:D35)</f>
        <v>15</v>
      </c>
      <c r="E36" s="2">
        <f>SUM(E5:E35)</f>
        <v>6</v>
      </c>
      <c r="F36" s="19">
        <f t="shared" si="0"/>
        <v>371</v>
      </c>
      <c r="G36" s="2">
        <f>SUM(G5:G35)</f>
        <v>19</v>
      </c>
      <c r="H36" s="2">
        <f>SUM(H5:H35)</f>
        <v>180</v>
      </c>
      <c r="I36" s="2">
        <f>SUM(I5:I35)</f>
        <v>168</v>
      </c>
      <c r="J36" s="2">
        <f>SUM(J5:J35)</f>
        <v>4</v>
      </c>
      <c r="K36" s="2">
        <f>SUM(K5:K35)</f>
        <v>0</v>
      </c>
      <c r="L36" s="2">
        <f t="shared" si="1"/>
        <v>98.9</v>
      </c>
      <c r="M36" s="2">
        <f t="shared" si="2"/>
        <v>53.6</v>
      </c>
      <c r="N36" s="2">
        <f t="shared" si="3"/>
        <v>3.6</v>
      </c>
      <c r="O36" s="2">
        <f>SUM(O5:O35)</f>
        <v>40</v>
      </c>
      <c r="P36" s="2">
        <f>SUM(P5:P35)</f>
        <v>43</v>
      </c>
      <c r="Q36" s="2">
        <f>SUM(Q5:Q35)</f>
        <v>6</v>
      </c>
      <c r="R36" s="2">
        <f>SUM(R5:R35)</f>
        <v>6</v>
      </c>
    </row>
    <row r="37" spans="1:11" ht="12.75">
      <c r="A37" s="42" t="s">
        <v>120</v>
      </c>
      <c r="B37" s="43"/>
      <c r="C37" s="43"/>
      <c r="D37" s="43"/>
      <c r="E37" s="44"/>
      <c r="F37" s="2">
        <v>100</v>
      </c>
      <c r="G37" s="20">
        <f>ROUND(G36/371*100,1)</f>
        <v>5.1</v>
      </c>
      <c r="H37" s="20">
        <f>ROUND(H36/371*100,1)</f>
        <v>48.5</v>
      </c>
      <c r="I37" s="20">
        <f>ROUND(I36/371*100,1)</f>
        <v>45.3</v>
      </c>
      <c r="J37" s="20">
        <f>ROUND(J36/371*100,1)</f>
        <v>1.1</v>
      </c>
      <c r="K37" s="29">
        <f>ROUND(K36/371*100,1)</f>
        <v>0</v>
      </c>
    </row>
    <row r="38" spans="1:6" ht="12.75">
      <c r="A38" s="22"/>
      <c r="B38" s="22"/>
      <c r="C38" s="22"/>
      <c r="D38" s="22"/>
      <c r="E38" s="22"/>
      <c r="F38" s="22"/>
    </row>
    <row r="39" ht="12.75">
      <c r="A39" s="3" t="s">
        <v>113</v>
      </c>
    </row>
  </sheetData>
  <mergeCells count="5">
    <mergeCell ref="A37:E37"/>
    <mergeCell ref="A1:R1"/>
    <mergeCell ref="G3:K3"/>
    <mergeCell ref="A3:A4"/>
    <mergeCell ref="B3:B4"/>
  </mergeCells>
  <printOptions horizontalCentered="1" verticalCentered="1"/>
  <pageMargins left="0.33" right="0.31" top="0.984251968503937" bottom="0.984251968503937" header="0.5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T3" sqref="T3"/>
    </sheetView>
  </sheetViews>
  <sheetFormatPr defaultColWidth="9.140625" defaultRowHeight="12.75"/>
  <cols>
    <col min="1" max="1" width="3.8515625" style="0" customWidth="1"/>
    <col min="2" max="2" width="15.57421875" style="0" customWidth="1"/>
    <col min="3" max="3" width="4.7109375" style="0" customWidth="1"/>
    <col min="4" max="4" width="5.8515625" style="0" customWidth="1"/>
    <col min="5" max="5" width="3.8515625" style="0" customWidth="1"/>
    <col min="6" max="9" width="4.7109375" style="0" customWidth="1"/>
    <col min="10" max="10" width="4.28125" style="0" customWidth="1"/>
    <col min="11" max="11" width="3.7109375" style="0" customWidth="1"/>
    <col min="12" max="12" width="5.140625" style="0" customWidth="1"/>
    <col min="13" max="13" width="5.28125" style="0" customWidth="1"/>
    <col min="14" max="14" width="5.421875" style="0" customWidth="1"/>
    <col min="15" max="18" width="4.421875" style="0" customWidth="1"/>
  </cols>
  <sheetData>
    <row r="1" spans="1:18" ht="15.75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18" ht="12.75">
      <c r="A3" s="38" t="s">
        <v>82</v>
      </c>
      <c r="B3" s="38" t="s">
        <v>0</v>
      </c>
      <c r="C3" s="8" t="s">
        <v>83</v>
      </c>
      <c r="D3" s="8" t="s">
        <v>77</v>
      </c>
      <c r="E3" s="8" t="s">
        <v>104</v>
      </c>
      <c r="F3" s="8" t="s">
        <v>2</v>
      </c>
      <c r="G3" s="45" t="s">
        <v>4</v>
      </c>
      <c r="H3" s="45"/>
      <c r="I3" s="45"/>
      <c r="J3" s="45"/>
      <c r="K3" s="45"/>
      <c r="L3" s="21" t="s">
        <v>79</v>
      </c>
      <c r="M3" s="21" t="s">
        <v>80</v>
      </c>
      <c r="N3" s="21" t="s">
        <v>81</v>
      </c>
      <c r="O3" s="8" t="s">
        <v>106</v>
      </c>
      <c r="P3" s="15" t="s">
        <v>107</v>
      </c>
      <c r="Q3" s="8" t="s">
        <v>111</v>
      </c>
      <c r="R3" s="6" t="s">
        <v>104</v>
      </c>
    </row>
    <row r="4" spans="1:18" ht="12.75">
      <c r="A4" s="39"/>
      <c r="B4" s="39"/>
      <c r="C4" s="9" t="s">
        <v>1</v>
      </c>
      <c r="D4" s="9" t="s">
        <v>78</v>
      </c>
      <c r="E4" s="9" t="s">
        <v>105</v>
      </c>
      <c r="F4" s="9" t="s">
        <v>3</v>
      </c>
      <c r="G4" s="5">
        <v>5</v>
      </c>
      <c r="H4" s="1">
        <v>4</v>
      </c>
      <c r="I4" s="1">
        <v>3</v>
      </c>
      <c r="J4" s="1">
        <v>2</v>
      </c>
      <c r="K4" s="4">
        <v>1</v>
      </c>
      <c r="L4" s="19" t="s">
        <v>5</v>
      </c>
      <c r="M4" s="19" t="s">
        <v>5</v>
      </c>
      <c r="N4" s="19" t="s">
        <v>6</v>
      </c>
      <c r="O4" s="9" t="s">
        <v>105</v>
      </c>
      <c r="P4" s="16" t="s">
        <v>108</v>
      </c>
      <c r="Q4" s="9" t="s">
        <v>112</v>
      </c>
      <c r="R4" s="7" t="s">
        <v>105</v>
      </c>
    </row>
    <row r="5" spans="1:18" ht="12.75">
      <c r="A5" s="9" t="s">
        <v>7</v>
      </c>
      <c r="B5" s="9" t="s">
        <v>8</v>
      </c>
      <c r="C5" s="9">
        <f aca="true" t="shared" si="0" ref="C5:C35">E5+D5+F5</f>
        <v>15</v>
      </c>
      <c r="D5" s="9">
        <v>1</v>
      </c>
      <c r="E5" s="9"/>
      <c r="F5" s="9">
        <f>G5+H5+I5+J5+K5</f>
        <v>14</v>
      </c>
      <c r="G5" s="1"/>
      <c r="H5" s="1">
        <v>6</v>
      </c>
      <c r="I5" s="1">
        <v>4</v>
      </c>
      <c r="J5" s="1">
        <v>4</v>
      </c>
      <c r="K5" s="1"/>
      <c r="L5" s="19">
        <f aca="true" t="shared" si="1" ref="L5:L36">ROUND(100*(G5+H5+I5)/(G5+H5+I5+J5+K5),1)</f>
        <v>71.4</v>
      </c>
      <c r="M5" s="19">
        <f aca="true" t="shared" si="2" ref="M5:M36">ROUND(100*(G5+H5)/(G5+H5+I5+J5+K5),1)</f>
        <v>42.9</v>
      </c>
      <c r="N5" s="19">
        <f aca="true" t="shared" si="3" ref="N5:N36">ROUND((5*G5+4*H5+3*I5+2*J5+K5)/F5,1)</f>
        <v>3.1</v>
      </c>
      <c r="O5" s="1">
        <v>1</v>
      </c>
      <c r="P5" s="1">
        <v>3</v>
      </c>
      <c r="Q5" s="9"/>
      <c r="R5" s="1"/>
    </row>
    <row r="6" spans="1:18" ht="12.75">
      <c r="A6" s="31" t="s">
        <v>9</v>
      </c>
      <c r="B6" s="1" t="s">
        <v>10</v>
      </c>
      <c r="C6" s="9">
        <f t="shared" si="0"/>
        <v>23</v>
      </c>
      <c r="D6" s="1"/>
      <c r="E6" s="1"/>
      <c r="F6" s="9">
        <f aca="true" t="shared" si="4" ref="F6:F36">G6+H6+I6+J6+K6</f>
        <v>23</v>
      </c>
      <c r="G6" s="1">
        <v>3</v>
      </c>
      <c r="H6" s="1">
        <v>9</v>
      </c>
      <c r="I6" s="1">
        <v>8</v>
      </c>
      <c r="J6" s="1">
        <v>2</v>
      </c>
      <c r="K6" s="1">
        <v>1</v>
      </c>
      <c r="L6" s="2">
        <f t="shared" si="1"/>
        <v>87</v>
      </c>
      <c r="M6" s="2">
        <f t="shared" si="2"/>
        <v>52.2</v>
      </c>
      <c r="N6" s="2">
        <f t="shared" si="3"/>
        <v>3.5</v>
      </c>
      <c r="O6" s="1"/>
      <c r="P6" s="1">
        <v>3</v>
      </c>
      <c r="Q6" s="1">
        <v>1</v>
      </c>
      <c r="R6" s="1"/>
    </row>
    <row r="7" spans="1:18" ht="12.75">
      <c r="A7" s="31" t="s">
        <v>11</v>
      </c>
      <c r="B7" s="1" t="s">
        <v>12</v>
      </c>
      <c r="C7" s="9">
        <f t="shared" si="0"/>
        <v>37</v>
      </c>
      <c r="D7" s="1">
        <v>1</v>
      </c>
      <c r="E7" s="1"/>
      <c r="F7" s="9">
        <f t="shared" si="4"/>
        <v>36</v>
      </c>
      <c r="G7" s="1"/>
      <c r="H7" s="1">
        <v>13</v>
      </c>
      <c r="I7" s="1">
        <v>17</v>
      </c>
      <c r="J7" s="1">
        <v>6</v>
      </c>
      <c r="K7" s="1"/>
      <c r="L7" s="2">
        <f t="shared" si="1"/>
        <v>83.3</v>
      </c>
      <c r="M7" s="2">
        <f t="shared" si="2"/>
        <v>36.1</v>
      </c>
      <c r="N7" s="2">
        <f t="shared" si="3"/>
        <v>3.2</v>
      </c>
      <c r="O7" s="1">
        <v>3</v>
      </c>
      <c r="P7" s="1"/>
      <c r="Q7" s="1"/>
      <c r="R7" s="1"/>
    </row>
    <row r="8" spans="1:18" ht="12.75">
      <c r="A8" s="31" t="s">
        <v>13</v>
      </c>
      <c r="B8" s="1" t="s">
        <v>102</v>
      </c>
      <c r="C8" s="9">
        <f t="shared" si="0"/>
        <v>18</v>
      </c>
      <c r="D8" s="1"/>
      <c r="E8" s="1"/>
      <c r="F8" s="9">
        <f t="shared" si="4"/>
        <v>18</v>
      </c>
      <c r="G8" s="1">
        <v>2</v>
      </c>
      <c r="H8" s="1">
        <v>5</v>
      </c>
      <c r="I8" s="1">
        <v>6</v>
      </c>
      <c r="J8" s="1">
        <v>3</v>
      </c>
      <c r="K8" s="1">
        <v>2</v>
      </c>
      <c r="L8" s="2">
        <f t="shared" si="1"/>
        <v>72.2</v>
      </c>
      <c r="M8" s="2">
        <f t="shared" si="2"/>
        <v>38.9</v>
      </c>
      <c r="N8" s="2">
        <f t="shared" si="3"/>
        <v>3.1</v>
      </c>
      <c r="O8" s="1">
        <v>6</v>
      </c>
      <c r="P8" s="1">
        <v>3</v>
      </c>
      <c r="Q8" s="1">
        <v>1</v>
      </c>
      <c r="R8" s="1"/>
    </row>
    <row r="9" spans="1:18" ht="12.75">
      <c r="A9" s="31" t="s">
        <v>14</v>
      </c>
      <c r="B9" s="13" t="s">
        <v>15</v>
      </c>
      <c r="C9" s="9">
        <f t="shared" si="0"/>
        <v>24</v>
      </c>
      <c r="D9" s="1">
        <v>1</v>
      </c>
      <c r="E9" s="1"/>
      <c r="F9" s="9">
        <f t="shared" si="4"/>
        <v>23</v>
      </c>
      <c r="G9" s="1">
        <v>1</v>
      </c>
      <c r="H9" s="1">
        <v>6</v>
      </c>
      <c r="I9" s="1">
        <v>10</v>
      </c>
      <c r="J9" s="1">
        <v>4</v>
      </c>
      <c r="K9" s="1">
        <v>2</v>
      </c>
      <c r="L9" s="2">
        <f t="shared" si="1"/>
        <v>73.9</v>
      </c>
      <c r="M9" s="2">
        <f t="shared" si="2"/>
        <v>30.4</v>
      </c>
      <c r="N9" s="2">
        <f t="shared" si="3"/>
        <v>3</v>
      </c>
      <c r="O9" s="1">
        <v>6</v>
      </c>
      <c r="P9" s="1">
        <v>4</v>
      </c>
      <c r="Q9" s="1"/>
      <c r="R9" s="1"/>
    </row>
    <row r="10" spans="1:18" ht="12.75">
      <c r="A10" s="31" t="s">
        <v>16</v>
      </c>
      <c r="B10" s="13" t="s">
        <v>17</v>
      </c>
      <c r="C10" s="9">
        <f t="shared" si="0"/>
        <v>14</v>
      </c>
      <c r="D10" s="1">
        <v>1</v>
      </c>
      <c r="E10" s="1"/>
      <c r="F10" s="9">
        <f t="shared" si="4"/>
        <v>13</v>
      </c>
      <c r="G10" s="1">
        <v>1</v>
      </c>
      <c r="H10" s="1">
        <v>2</v>
      </c>
      <c r="I10" s="1">
        <v>8</v>
      </c>
      <c r="J10" s="1">
        <v>2</v>
      </c>
      <c r="K10" s="1"/>
      <c r="L10" s="2">
        <f t="shared" si="1"/>
        <v>84.6</v>
      </c>
      <c r="M10" s="2">
        <f t="shared" si="2"/>
        <v>23.1</v>
      </c>
      <c r="N10" s="2">
        <f t="shared" si="3"/>
        <v>3.2</v>
      </c>
      <c r="O10" s="1">
        <v>5</v>
      </c>
      <c r="P10" s="1"/>
      <c r="Q10" s="1"/>
      <c r="R10" s="1"/>
    </row>
    <row r="11" spans="1:18" ht="12.75">
      <c r="A11" s="31" t="s">
        <v>18</v>
      </c>
      <c r="B11" s="13" t="s">
        <v>19</v>
      </c>
      <c r="C11" s="9">
        <f t="shared" si="0"/>
        <v>45</v>
      </c>
      <c r="D11" s="1"/>
      <c r="E11" s="1"/>
      <c r="F11" s="9">
        <f t="shared" si="4"/>
        <v>45</v>
      </c>
      <c r="G11" s="31">
        <v>3</v>
      </c>
      <c r="H11" s="31">
        <v>17</v>
      </c>
      <c r="I11" s="31">
        <v>18</v>
      </c>
      <c r="J11" s="31">
        <v>7</v>
      </c>
      <c r="K11" s="1"/>
      <c r="L11" s="2">
        <f t="shared" si="1"/>
        <v>84.4</v>
      </c>
      <c r="M11" s="2">
        <f t="shared" si="2"/>
        <v>44.4</v>
      </c>
      <c r="N11" s="2">
        <f t="shared" si="3"/>
        <v>3.4</v>
      </c>
      <c r="O11" s="1"/>
      <c r="P11" s="1"/>
      <c r="Q11" s="1"/>
      <c r="R11" s="1"/>
    </row>
    <row r="12" spans="1:18" ht="12.75">
      <c r="A12" s="31" t="s">
        <v>20</v>
      </c>
      <c r="B12" s="13" t="s">
        <v>21</v>
      </c>
      <c r="C12" s="9">
        <f t="shared" si="0"/>
        <v>4</v>
      </c>
      <c r="D12" s="1"/>
      <c r="E12" s="1"/>
      <c r="F12" s="9">
        <f t="shared" si="4"/>
        <v>4</v>
      </c>
      <c r="G12" s="1"/>
      <c r="H12" s="1">
        <v>2</v>
      </c>
      <c r="I12" s="1">
        <v>1</v>
      </c>
      <c r="J12" s="1">
        <v>1</v>
      </c>
      <c r="K12" s="1"/>
      <c r="L12" s="2">
        <f t="shared" si="1"/>
        <v>75</v>
      </c>
      <c r="M12" s="2">
        <f t="shared" si="2"/>
        <v>50</v>
      </c>
      <c r="N12" s="2">
        <f t="shared" si="3"/>
        <v>3.3</v>
      </c>
      <c r="O12" s="1"/>
      <c r="P12" s="1"/>
      <c r="Q12" s="1"/>
      <c r="R12" s="1"/>
    </row>
    <row r="13" spans="1:18" ht="12.75">
      <c r="A13" s="31" t="s">
        <v>22</v>
      </c>
      <c r="B13" s="13" t="s">
        <v>23</v>
      </c>
      <c r="C13" s="9">
        <f t="shared" si="0"/>
        <v>8</v>
      </c>
      <c r="D13" s="1"/>
      <c r="E13" s="1"/>
      <c r="F13" s="9">
        <f t="shared" si="4"/>
        <v>8</v>
      </c>
      <c r="G13" s="1"/>
      <c r="H13" s="1">
        <v>1</v>
      </c>
      <c r="I13" s="1">
        <v>5</v>
      </c>
      <c r="J13" s="1">
        <v>2</v>
      </c>
      <c r="K13" s="1"/>
      <c r="L13" s="2">
        <f t="shared" si="1"/>
        <v>75</v>
      </c>
      <c r="M13" s="2">
        <f t="shared" si="2"/>
        <v>12.5</v>
      </c>
      <c r="N13" s="2">
        <f t="shared" si="3"/>
        <v>2.9</v>
      </c>
      <c r="O13" s="1"/>
      <c r="P13" s="1">
        <v>3</v>
      </c>
      <c r="Q13" s="1"/>
      <c r="R13" s="1"/>
    </row>
    <row r="14" spans="1:18" ht="12.75">
      <c r="A14" s="31" t="s">
        <v>24</v>
      </c>
      <c r="B14" s="13" t="s">
        <v>25</v>
      </c>
      <c r="C14" s="9">
        <f t="shared" si="0"/>
        <v>9</v>
      </c>
      <c r="D14" s="1"/>
      <c r="E14" s="1">
        <v>1</v>
      </c>
      <c r="F14" s="9">
        <f t="shared" si="4"/>
        <v>8</v>
      </c>
      <c r="G14" s="1">
        <v>1</v>
      </c>
      <c r="H14" s="1">
        <v>1</v>
      </c>
      <c r="I14" s="1">
        <v>6</v>
      </c>
      <c r="J14" s="1"/>
      <c r="K14" s="1"/>
      <c r="L14" s="2">
        <f t="shared" si="1"/>
        <v>100</v>
      </c>
      <c r="M14" s="2">
        <f t="shared" si="2"/>
        <v>25</v>
      </c>
      <c r="N14" s="2">
        <f t="shared" si="3"/>
        <v>3.4</v>
      </c>
      <c r="O14" s="1"/>
      <c r="P14" s="1">
        <v>1</v>
      </c>
      <c r="Q14" s="1"/>
      <c r="R14" s="1">
        <v>1</v>
      </c>
    </row>
    <row r="15" spans="1:18" ht="12.75">
      <c r="A15" s="31" t="s">
        <v>26</v>
      </c>
      <c r="B15" s="13" t="s">
        <v>27</v>
      </c>
      <c r="C15" s="9">
        <f t="shared" si="0"/>
        <v>11</v>
      </c>
      <c r="D15" s="1"/>
      <c r="E15" s="1"/>
      <c r="F15" s="9">
        <f t="shared" si="4"/>
        <v>11</v>
      </c>
      <c r="G15" s="1">
        <v>1</v>
      </c>
      <c r="H15" s="1">
        <v>2</v>
      </c>
      <c r="I15" s="1">
        <v>5</v>
      </c>
      <c r="J15" s="1">
        <v>2</v>
      </c>
      <c r="K15" s="1">
        <v>1</v>
      </c>
      <c r="L15" s="2">
        <f t="shared" si="1"/>
        <v>72.7</v>
      </c>
      <c r="M15" s="2">
        <f t="shared" si="2"/>
        <v>27.3</v>
      </c>
      <c r="N15" s="2">
        <f t="shared" si="3"/>
        <v>3</v>
      </c>
      <c r="O15" s="1">
        <v>3</v>
      </c>
      <c r="P15" s="1"/>
      <c r="Q15" s="1"/>
      <c r="R15" s="1"/>
    </row>
    <row r="16" spans="1:18" ht="12.75">
      <c r="A16" s="37" t="s">
        <v>28</v>
      </c>
      <c r="B16" s="13" t="s">
        <v>30</v>
      </c>
      <c r="C16" s="9">
        <f t="shared" si="0"/>
        <v>8</v>
      </c>
      <c r="D16" s="1"/>
      <c r="E16" s="1"/>
      <c r="F16" s="9">
        <f t="shared" si="4"/>
        <v>8</v>
      </c>
      <c r="G16" s="1"/>
      <c r="H16" s="1">
        <v>1</v>
      </c>
      <c r="I16" s="1">
        <v>3</v>
      </c>
      <c r="J16" s="1">
        <v>2</v>
      </c>
      <c r="K16" s="1">
        <v>2</v>
      </c>
      <c r="L16" s="2">
        <f t="shared" si="1"/>
        <v>50</v>
      </c>
      <c r="M16" s="2">
        <f t="shared" si="2"/>
        <v>12.5</v>
      </c>
      <c r="N16" s="2">
        <f t="shared" si="3"/>
        <v>2.4</v>
      </c>
      <c r="O16" s="1">
        <v>2</v>
      </c>
      <c r="P16" s="1"/>
      <c r="Q16" s="1"/>
      <c r="R16" s="1"/>
    </row>
    <row r="17" spans="1:18" ht="12.75">
      <c r="A17" s="31" t="s">
        <v>29</v>
      </c>
      <c r="B17" s="13" t="s">
        <v>53</v>
      </c>
      <c r="C17" s="9">
        <f t="shared" si="0"/>
        <v>6</v>
      </c>
      <c r="D17" s="1"/>
      <c r="E17" s="1"/>
      <c r="F17" s="9">
        <f t="shared" si="4"/>
        <v>6</v>
      </c>
      <c r="G17" s="1"/>
      <c r="H17" s="1">
        <v>1</v>
      </c>
      <c r="I17" s="1">
        <v>4</v>
      </c>
      <c r="J17" s="1">
        <v>1</v>
      </c>
      <c r="K17" s="1"/>
      <c r="L17" s="2">
        <f t="shared" si="1"/>
        <v>83.3</v>
      </c>
      <c r="M17" s="2">
        <f t="shared" si="2"/>
        <v>16.7</v>
      </c>
      <c r="N17" s="2">
        <f t="shared" si="3"/>
        <v>3</v>
      </c>
      <c r="O17" s="1"/>
      <c r="P17" s="1"/>
      <c r="Q17" s="1"/>
      <c r="R17" s="1"/>
    </row>
    <row r="18" spans="1:18" ht="12.75">
      <c r="A18" s="31" t="s">
        <v>31</v>
      </c>
      <c r="B18" s="13" t="s">
        <v>54</v>
      </c>
      <c r="C18" s="32">
        <f t="shared" si="0"/>
        <v>1</v>
      </c>
      <c r="D18" s="31"/>
      <c r="E18" s="31"/>
      <c r="F18" s="32">
        <f t="shared" si="4"/>
        <v>1</v>
      </c>
      <c r="G18" s="31"/>
      <c r="H18" s="31">
        <v>1</v>
      </c>
      <c r="I18" s="31"/>
      <c r="J18" s="31"/>
      <c r="K18" s="31"/>
      <c r="L18" s="33">
        <f t="shared" si="1"/>
        <v>100</v>
      </c>
      <c r="M18" s="33">
        <f t="shared" si="2"/>
        <v>100</v>
      </c>
      <c r="N18" s="33">
        <f t="shared" si="3"/>
        <v>4</v>
      </c>
      <c r="O18" s="31"/>
      <c r="P18" s="31"/>
      <c r="Q18" s="31"/>
      <c r="R18" s="31"/>
    </row>
    <row r="19" spans="1:18" ht="12.75">
      <c r="A19" s="31" t="s">
        <v>32</v>
      </c>
      <c r="B19" s="13" t="s">
        <v>55</v>
      </c>
      <c r="C19" s="9">
        <f t="shared" si="0"/>
        <v>4</v>
      </c>
      <c r="D19" s="1"/>
      <c r="E19" s="1"/>
      <c r="F19" s="9">
        <f t="shared" si="4"/>
        <v>4</v>
      </c>
      <c r="G19" s="1">
        <v>2</v>
      </c>
      <c r="H19" s="1">
        <v>2</v>
      </c>
      <c r="I19" s="1"/>
      <c r="J19" s="1"/>
      <c r="K19" s="1"/>
      <c r="L19" s="2">
        <f t="shared" si="1"/>
        <v>100</v>
      </c>
      <c r="M19" s="2">
        <f t="shared" si="2"/>
        <v>100</v>
      </c>
      <c r="N19" s="2">
        <f t="shared" si="3"/>
        <v>4.5</v>
      </c>
      <c r="O19" s="1"/>
      <c r="P19" s="1"/>
      <c r="Q19" s="1"/>
      <c r="R19" s="1"/>
    </row>
    <row r="20" spans="1:18" ht="12.75">
      <c r="A20" s="31" t="s">
        <v>33</v>
      </c>
      <c r="B20" s="13" t="s">
        <v>56</v>
      </c>
      <c r="C20" s="9">
        <f t="shared" si="0"/>
        <v>51</v>
      </c>
      <c r="D20" s="1">
        <v>1</v>
      </c>
      <c r="E20" s="1"/>
      <c r="F20" s="9">
        <f t="shared" si="4"/>
        <v>50</v>
      </c>
      <c r="G20" s="1">
        <v>11</v>
      </c>
      <c r="H20" s="1">
        <v>9</v>
      </c>
      <c r="I20" s="1">
        <v>19</v>
      </c>
      <c r="J20" s="1">
        <v>10</v>
      </c>
      <c r="K20" s="1">
        <v>1</v>
      </c>
      <c r="L20" s="2">
        <f t="shared" si="1"/>
        <v>78</v>
      </c>
      <c r="M20" s="2">
        <f t="shared" si="2"/>
        <v>40</v>
      </c>
      <c r="N20" s="2">
        <f t="shared" si="3"/>
        <v>3.4</v>
      </c>
      <c r="O20" s="1"/>
      <c r="P20" s="1"/>
      <c r="Q20" s="1"/>
      <c r="R20" s="1"/>
    </row>
    <row r="21" spans="1:18" ht="12.75">
      <c r="A21" s="31" t="s">
        <v>34</v>
      </c>
      <c r="B21" s="13" t="s">
        <v>57</v>
      </c>
      <c r="C21" s="9">
        <f t="shared" si="0"/>
        <v>10</v>
      </c>
      <c r="D21" s="1"/>
      <c r="E21" s="1">
        <v>1</v>
      </c>
      <c r="F21" s="9">
        <f t="shared" si="4"/>
        <v>9</v>
      </c>
      <c r="G21" s="1"/>
      <c r="H21" s="1">
        <v>4</v>
      </c>
      <c r="I21" s="1">
        <v>3</v>
      </c>
      <c r="J21" s="1">
        <v>1</v>
      </c>
      <c r="K21" s="1">
        <v>1</v>
      </c>
      <c r="L21" s="2">
        <f t="shared" si="1"/>
        <v>77.8</v>
      </c>
      <c r="M21" s="2">
        <f t="shared" si="2"/>
        <v>44.4</v>
      </c>
      <c r="N21" s="2">
        <f t="shared" si="3"/>
        <v>3.1</v>
      </c>
      <c r="O21" s="1">
        <v>3</v>
      </c>
      <c r="P21" s="1">
        <v>2</v>
      </c>
      <c r="Q21" s="1"/>
      <c r="R21" s="1">
        <v>1</v>
      </c>
    </row>
    <row r="22" spans="1:18" ht="12.75">
      <c r="A22" s="31" t="s">
        <v>35</v>
      </c>
      <c r="B22" s="13" t="s">
        <v>58</v>
      </c>
      <c r="C22" s="9">
        <f t="shared" si="0"/>
        <v>9</v>
      </c>
      <c r="D22" s="1">
        <v>2</v>
      </c>
      <c r="E22" s="1">
        <v>1</v>
      </c>
      <c r="F22" s="9">
        <f t="shared" si="4"/>
        <v>6</v>
      </c>
      <c r="G22" s="1"/>
      <c r="H22" s="1">
        <v>3</v>
      </c>
      <c r="I22" s="1">
        <v>3</v>
      </c>
      <c r="J22" s="1"/>
      <c r="K22" s="1"/>
      <c r="L22" s="2">
        <f t="shared" si="1"/>
        <v>100</v>
      </c>
      <c r="M22" s="2">
        <f t="shared" si="2"/>
        <v>50</v>
      </c>
      <c r="N22" s="2">
        <f t="shared" si="3"/>
        <v>3.5</v>
      </c>
      <c r="O22" s="1"/>
      <c r="P22" s="1"/>
      <c r="Q22" s="1">
        <v>2</v>
      </c>
      <c r="R22" s="1">
        <v>1</v>
      </c>
    </row>
    <row r="23" spans="1:18" ht="12.75">
      <c r="A23" s="31" t="s">
        <v>36</v>
      </c>
      <c r="B23" s="13" t="s">
        <v>59</v>
      </c>
      <c r="C23" s="9">
        <f t="shared" si="0"/>
        <v>9</v>
      </c>
      <c r="D23" s="1"/>
      <c r="E23" s="1"/>
      <c r="F23" s="9">
        <f t="shared" si="4"/>
        <v>9</v>
      </c>
      <c r="G23" s="1">
        <v>2</v>
      </c>
      <c r="H23" s="1">
        <v>4</v>
      </c>
      <c r="I23" s="1">
        <v>2</v>
      </c>
      <c r="J23" s="1">
        <v>1</v>
      </c>
      <c r="K23" s="1"/>
      <c r="L23" s="2">
        <f t="shared" si="1"/>
        <v>88.9</v>
      </c>
      <c r="M23" s="2">
        <f t="shared" si="2"/>
        <v>66.7</v>
      </c>
      <c r="N23" s="2">
        <f t="shared" si="3"/>
        <v>3.8</v>
      </c>
      <c r="O23" s="1">
        <v>3</v>
      </c>
      <c r="P23" s="1"/>
      <c r="Q23" s="1">
        <v>1</v>
      </c>
      <c r="R23" s="1"/>
    </row>
    <row r="24" spans="1:18" ht="12.75">
      <c r="A24" s="31" t="s">
        <v>37</v>
      </c>
      <c r="B24" s="13" t="s">
        <v>60</v>
      </c>
      <c r="C24" s="9">
        <f t="shared" si="0"/>
        <v>1</v>
      </c>
      <c r="D24" s="1"/>
      <c r="E24" s="1"/>
      <c r="F24" s="9">
        <f t="shared" si="4"/>
        <v>1</v>
      </c>
      <c r="G24" s="1"/>
      <c r="H24" s="1">
        <v>1</v>
      </c>
      <c r="I24" s="1"/>
      <c r="J24" s="1"/>
      <c r="K24" s="1"/>
      <c r="L24" s="2">
        <f t="shared" si="1"/>
        <v>100</v>
      </c>
      <c r="M24" s="2">
        <f t="shared" si="2"/>
        <v>100</v>
      </c>
      <c r="N24" s="2">
        <f t="shared" si="3"/>
        <v>4</v>
      </c>
      <c r="O24" s="1"/>
      <c r="P24" s="1"/>
      <c r="Q24" s="1"/>
      <c r="R24" s="1"/>
    </row>
    <row r="25" spans="1:18" ht="12.75">
      <c r="A25" s="31" t="s">
        <v>38</v>
      </c>
      <c r="B25" s="13" t="s">
        <v>61</v>
      </c>
      <c r="C25" s="9">
        <f t="shared" si="0"/>
        <v>6</v>
      </c>
      <c r="D25" s="1"/>
      <c r="E25" s="1"/>
      <c r="F25" s="9">
        <f t="shared" si="4"/>
        <v>6</v>
      </c>
      <c r="G25" s="1"/>
      <c r="H25" s="1">
        <v>2</v>
      </c>
      <c r="I25" s="1">
        <v>4</v>
      </c>
      <c r="J25" s="1"/>
      <c r="K25" s="1"/>
      <c r="L25" s="2">
        <f t="shared" si="1"/>
        <v>100</v>
      </c>
      <c r="M25" s="2">
        <f t="shared" si="2"/>
        <v>33.3</v>
      </c>
      <c r="N25" s="2">
        <f t="shared" si="3"/>
        <v>3.3</v>
      </c>
      <c r="O25" s="1"/>
      <c r="P25" s="1"/>
      <c r="Q25" s="1"/>
      <c r="R25" s="1"/>
    </row>
    <row r="26" spans="1:18" ht="12.75">
      <c r="A26" s="31" t="s">
        <v>39</v>
      </c>
      <c r="B26" s="13" t="s">
        <v>62</v>
      </c>
      <c r="C26" s="9">
        <f t="shared" si="0"/>
        <v>8</v>
      </c>
      <c r="D26" s="1">
        <v>1</v>
      </c>
      <c r="E26" s="1"/>
      <c r="F26" s="9">
        <f t="shared" si="4"/>
        <v>7</v>
      </c>
      <c r="G26" s="1"/>
      <c r="H26" s="1">
        <v>3</v>
      </c>
      <c r="I26" s="1">
        <v>1</v>
      </c>
      <c r="J26" s="1">
        <v>2</v>
      </c>
      <c r="K26" s="31">
        <v>1</v>
      </c>
      <c r="L26" s="2">
        <f t="shared" si="1"/>
        <v>57.1</v>
      </c>
      <c r="M26" s="2">
        <f t="shared" si="2"/>
        <v>42.9</v>
      </c>
      <c r="N26" s="2">
        <f t="shared" si="3"/>
        <v>2.9</v>
      </c>
      <c r="O26" s="1"/>
      <c r="P26" s="1"/>
      <c r="Q26" s="1"/>
      <c r="R26" s="1"/>
    </row>
    <row r="27" spans="1:18" ht="12.75">
      <c r="A27" s="31" t="s">
        <v>40</v>
      </c>
      <c r="B27" s="13" t="s">
        <v>63</v>
      </c>
      <c r="C27" s="32">
        <f t="shared" si="0"/>
        <v>2</v>
      </c>
      <c r="D27" s="31"/>
      <c r="E27" s="31">
        <v>1</v>
      </c>
      <c r="F27" s="32">
        <f t="shared" si="4"/>
        <v>1</v>
      </c>
      <c r="G27" s="31"/>
      <c r="H27" s="31"/>
      <c r="I27" s="31"/>
      <c r="J27" s="31"/>
      <c r="K27" s="31">
        <v>1</v>
      </c>
      <c r="L27" s="33">
        <f t="shared" si="1"/>
        <v>0</v>
      </c>
      <c r="M27" s="33">
        <f t="shared" si="2"/>
        <v>0</v>
      </c>
      <c r="N27" s="33">
        <f t="shared" si="3"/>
        <v>1</v>
      </c>
      <c r="O27" s="31">
        <v>1</v>
      </c>
      <c r="P27" s="31"/>
      <c r="Q27" s="31"/>
      <c r="R27" s="31">
        <v>1</v>
      </c>
    </row>
    <row r="28" spans="1:18" ht="12.75">
      <c r="A28" s="31" t="s">
        <v>41</v>
      </c>
      <c r="B28" s="13" t="s">
        <v>64</v>
      </c>
      <c r="C28" s="9">
        <f t="shared" si="0"/>
        <v>16</v>
      </c>
      <c r="D28" s="1">
        <v>1</v>
      </c>
      <c r="E28" s="1">
        <v>1</v>
      </c>
      <c r="F28" s="9">
        <f t="shared" si="4"/>
        <v>14</v>
      </c>
      <c r="G28" s="1">
        <v>1</v>
      </c>
      <c r="H28" s="1">
        <v>5</v>
      </c>
      <c r="I28" s="1">
        <v>4</v>
      </c>
      <c r="J28" s="1">
        <v>4</v>
      </c>
      <c r="K28" s="31"/>
      <c r="L28" s="2">
        <f t="shared" si="1"/>
        <v>71.4</v>
      </c>
      <c r="M28" s="2">
        <f t="shared" si="2"/>
        <v>42.9</v>
      </c>
      <c r="N28" s="2">
        <f t="shared" si="3"/>
        <v>3.2</v>
      </c>
      <c r="O28" s="1"/>
      <c r="P28" s="1"/>
      <c r="Q28" s="1"/>
      <c r="R28" s="1">
        <v>1</v>
      </c>
    </row>
    <row r="29" spans="1:18" ht="12.75">
      <c r="A29" s="31" t="s">
        <v>42</v>
      </c>
      <c r="B29" s="13" t="s">
        <v>65</v>
      </c>
      <c r="C29" s="9">
        <f t="shared" si="0"/>
        <v>14</v>
      </c>
      <c r="D29" s="1"/>
      <c r="E29" s="1">
        <v>1</v>
      </c>
      <c r="F29" s="9">
        <f t="shared" si="4"/>
        <v>13</v>
      </c>
      <c r="G29" s="1">
        <v>3</v>
      </c>
      <c r="H29" s="1">
        <v>3</v>
      </c>
      <c r="I29" s="1">
        <v>5</v>
      </c>
      <c r="J29" s="1">
        <v>2</v>
      </c>
      <c r="K29" s="1"/>
      <c r="L29" s="2">
        <f t="shared" si="1"/>
        <v>84.6</v>
      </c>
      <c r="M29" s="2">
        <f t="shared" si="2"/>
        <v>46.2</v>
      </c>
      <c r="N29" s="2">
        <f t="shared" si="3"/>
        <v>3.5</v>
      </c>
      <c r="O29" s="1">
        <v>5</v>
      </c>
      <c r="P29" s="1">
        <v>5</v>
      </c>
      <c r="Q29" s="1"/>
      <c r="R29" s="1">
        <v>1</v>
      </c>
    </row>
    <row r="30" spans="1:18" ht="12.75">
      <c r="A30" s="31" t="s">
        <v>43</v>
      </c>
      <c r="B30" s="1" t="s">
        <v>66</v>
      </c>
      <c r="C30" s="9">
        <f t="shared" si="0"/>
        <v>13</v>
      </c>
      <c r="D30" s="1"/>
      <c r="E30" s="1">
        <v>1</v>
      </c>
      <c r="F30" s="9">
        <f t="shared" si="4"/>
        <v>12</v>
      </c>
      <c r="G30" s="1"/>
      <c r="H30" s="1">
        <v>3</v>
      </c>
      <c r="I30" s="1">
        <v>7</v>
      </c>
      <c r="J30" s="1">
        <v>2</v>
      </c>
      <c r="K30" s="1"/>
      <c r="L30" s="2">
        <f t="shared" si="1"/>
        <v>83.3</v>
      </c>
      <c r="M30" s="2">
        <f t="shared" si="2"/>
        <v>25</v>
      </c>
      <c r="N30" s="2">
        <f t="shared" si="3"/>
        <v>3.1</v>
      </c>
      <c r="O30" s="1">
        <v>3</v>
      </c>
      <c r="P30" s="1">
        <v>3</v>
      </c>
      <c r="Q30" s="1"/>
      <c r="R30" s="1">
        <v>1</v>
      </c>
    </row>
    <row r="31" spans="1:18" ht="12.75">
      <c r="A31" s="31" t="s">
        <v>44</v>
      </c>
      <c r="B31" s="1" t="s">
        <v>67</v>
      </c>
      <c r="C31" s="9">
        <f t="shared" si="0"/>
        <v>6</v>
      </c>
      <c r="D31" s="1">
        <v>1</v>
      </c>
      <c r="E31" s="1"/>
      <c r="F31" s="9">
        <f t="shared" si="4"/>
        <v>5</v>
      </c>
      <c r="G31" s="1"/>
      <c r="H31" s="1">
        <v>1</v>
      </c>
      <c r="I31" s="1"/>
      <c r="J31" s="1">
        <v>3</v>
      </c>
      <c r="K31" s="1">
        <v>1</v>
      </c>
      <c r="L31" s="2">
        <f t="shared" si="1"/>
        <v>20</v>
      </c>
      <c r="M31" s="2">
        <f t="shared" si="2"/>
        <v>20</v>
      </c>
      <c r="N31" s="2">
        <f t="shared" si="3"/>
        <v>2.2</v>
      </c>
      <c r="O31" s="1"/>
      <c r="P31" s="1"/>
      <c r="Q31" s="1"/>
      <c r="R31" s="1"/>
    </row>
    <row r="32" spans="1:18" ht="12.75">
      <c r="A32" s="31" t="s">
        <v>45</v>
      </c>
      <c r="B32" s="13" t="s">
        <v>132</v>
      </c>
      <c r="C32" s="32">
        <f t="shared" si="0"/>
        <v>3</v>
      </c>
      <c r="D32" s="31"/>
      <c r="E32" s="31"/>
      <c r="F32" s="32">
        <f>G32+H32+I32+J32+K32</f>
        <v>3</v>
      </c>
      <c r="G32" s="31">
        <v>1</v>
      </c>
      <c r="H32" s="31">
        <v>2</v>
      </c>
      <c r="I32" s="31"/>
      <c r="J32" s="31"/>
      <c r="K32" s="31"/>
      <c r="L32" s="33">
        <f>ROUND(100*(G32+H32+I32)/(G32+H32+I32+J32+K32),1)</f>
        <v>100</v>
      </c>
      <c r="M32" s="33">
        <f>ROUND(100*(G32+H32)/(G32+H32+I32+J32+K32),1)</f>
        <v>100</v>
      </c>
      <c r="N32" s="33">
        <f>ROUND((5*G32+4*H32+3*I32+2*J32+K32)/F32,1)</f>
        <v>4.3</v>
      </c>
      <c r="O32" s="31"/>
      <c r="P32" s="31"/>
      <c r="Q32" s="31"/>
      <c r="R32" s="31"/>
    </row>
    <row r="33" spans="1:18" ht="12.75">
      <c r="A33" s="31" t="s">
        <v>46</v>
      </c>
      <c r="B33" s="1" t="s">
        <v>69</v>
      </c>
      <c r="C33" s="9">
        <f t="shared" si="0"/>
        <v>8</v>
      </c>
      <c r="D33" s="1"/>
      <c r="E33" s="1"/>
      <c r="F33" s="9">
        <f t="shared" si="4"/>
        <v>8</v>
      </c>
      <c r="G33" s="1">
        <v>2</v>
      </c>
      <c r="H33" s="1">
        <v>3</v>
      </c>
      <c r="I33" s="1">
        <v>2</v>
      </c>
      <c r="J33" s="1">
        <v>1</v>
      </c>
      <c r="K33" s="1"/>
      <c r="L33" s="2">
        <f t="shared" si="1"/>
        <v>87.5</v>
      </c>
      <c r="M33" s="2">
        <f t="shared" si="2"/>
        <v>62.5</v>
      </c>
      <c r="N33" s="2">
        <f t="shared" si="3"/>
        <v>3.8</v>
      </c>
      <c r="O33" s="1">
        <v>3</v>
      </c>
      <c r="P33" s="1"/>
      <c r="Q33" s="1"/>
      <c r="R33" s="1"/>
    </row>
    <row r="34" spans="1:18" ht="12.75">
      <c r="A34" s="31" t="s">
        <v>47</v>
      </c>
      <c r="B34" s="1" t="s">
        <v>73</v>
      </c>
      <c r="C34" s="9">
        <f t="shared" si="0"/>
        <v>7</v>
      </c>
      <c r="D34" s="1"/>
      <c r="E34" s="1"/>
      <c r="F34" s="9">
        <f t="shared" si="4"/>
        <v>7</v>
      </c>
      <c r="G34" s="1">
        <v>1</v>
      </c>
      <c r="H34" s="1">
        <v>2</v>
      </c>
      <c r="I34" s="1">
        <v>3</v>
      </c>
      <c r="J34" s="1">
        <v>1</v>
      </c>
      <c r="K34" s="1"/>
      <c r="L34" s="2">
        <f t="shared" si="1"/>
        <v>85.7</v>
      </c>
      <c r="M34" s="2">
        <f t="shared" si="2"/>
        <v>42.9</v>
      </c>
      <c r="N34" s="2">
        <f t="shared" si="3"/>
        <v>3.4</v>
      </c>
      <c r="O34" s="1"/>
      <c r="P34" s="1"/>
      <c r="Q34" s="1"/>
      <c r="R34" s="1"/>
    </row>
    <row r="35" spans="1:18" ht="12.75">
      <c r="A35" s="31" t="s">
        <v>48</v>
      </c>
      <c r="B35" s="1" t="s">
        <v>74</v>
      </c>
      <c r="C35" s="9">
        <f t="shared" si="0"/>
        <v>2</v>
      </c>
      <c r="D35" s="1"/>
      <c r="E35" s="1"/>
      <c r="F35" s="9">
        <f t="shared" si="4"/>
        <v>2</v>
      </c>
      <c r="G35" s="1">
        <v>1</v>
      </c>
      <c r="H35" s="1"/>
      <c r="I35" s="1">
        <v>1</v>
      </c>
      <c r="J35" s="1"/>
      <c r="K35" s="1"/>
      <c r="L35" s="2">
        <f t="shared" si="1"/>
        <v>100</v>
      </c>
      <c r="M35" s="2">
        <f t="shared" si="2"/>
        <v>50</v>
      </c>
      <c r="N35" s="2">
        <f t="shared" si="3"/>
        <v>4</v>
      </c>
      <c r="O35" s="1"/>
      <c r="P35" s="1"/>
      <c r="Q35" s="1"/>
      <c r="R35" s="1"/>
    </row>
    <row r="36" spans="1:18" ht="12.75">
      <c r="A36" s="2"/>
      <c r="B36" s="2" t="s">
        <v>76</v>
      </c>
      <c r="C36" s="2">
        <f>SUM(C5:C35)</f>
        <v>392</v>
      </c>
      <c r="D36" s="2">
        <f>SUM(D5:D35)</f>
        <v>10</v>
      </c>
      <c r="E36" s="2">
        <f>SUM(E5:E35)</f>
        <v>7</v>
      </c>
      <c r="F36" s="19">
        <f t="shared" si="4"/>
        <v>375</v>
      </c>
      <c r="G36" s="2">
        <f>SUM(G5:G35)</f>
        <v>36</v>
      </c>
      <c r="H36" s="2">
        <f>SUM(H5:H35)</f>
        <v>114</v>
      </c>
      <c r="I36" s="2">
        <f>SUM(I5:I35)</f>
        <v>149</v>
      </c>
      <c r="J36" s="2">
        <f>SUM(J5:J35)</f>
        <v>63</v>
      </c>
      <c r="K36" s="2">
        <f>SUM(K5:K35)</f>
        <v>13</v>
      </c>
      <c r="L36" s="2">
        <f t="shared" si="1"/>
        <v>79.7</v>
      </c>
      <c r="M36" s="29">
        <f t="shared" si="2"/>
        <v>40</v>
      </c>
      <c r="N36" s="2">
        <f t="shared" si="3"/>
        <v>3.3</v>
      </c>
      <c r="O36" s="2">
        <f>SUM(O5:O35)</f>
        <v>44</v>
      </c>
      <c r="P36" s="2">
        <f>SUM(P5:P35)</f>
        <v>27</v>
      </c>
      <c r="Q36" s="2">
        <f>SUM(Q5:Q35)</f>
        <v>5</v>
      </c>
      <c r="R36" s="2">
        <f>SUM(R5:R35)</f>
        <v>7</v>
      </c>
    </row>
    <row r="37" spans="1:11" ht="12.75">
      <c r="A37" s="42" t="s">
        <v>120</v>
      </c>
      <c r="B37" s="43"/>
      <c r="C37" s="43"/>
      <c r="D37" s="43"/>
      <c r="E37" s="44"/>
      <c r="F37" s="2">
        <v>100</v>
      </c>
      <c r="G37" s="20">
        <f>ROUND(G36/375*100,1)</f>
        <v>9.6</v>
      </c>
      <c r="H37" s="20">
        <f>ROUND(H36/375*100,1)</f>
        <v>30.4</v>
      </c>
      <c r="I37" s="20">
        <f>ROUND(I36/375*100,1)</f>
        <v>39.7</v>
      </c>
      <c r="J37" s="20">
        <f>ROUND(J36/375*100,1)</f>
        <v>16.8</v>
      </c>
      <c r="K37" s="20">
        <f>ROUND(K36/375*100,1)</f>
        <v>3.5</v>
      </c>
    </row>
    <row r="38" spans="1:11" ht="12.75">
      <c r="A38" s="22"/>
      <c r="B38" s="22"/>
      <c r="C38" s="22"/>
      <c r="D38" s="22"/>
      <c r="E38" s="22"/>
      <c r="F38" s="23"/>
      <c r="G38" s="23"/>
      <c r="H38" s="23"/>
      <c r="I38" s="23"/>
      <c r="J38" s="23"/>
      <c r="K38" s="23"/>
    </row>
    <row r="39" ht="12.75">
      <c r="A39" s="3" t="s">
        <v>113</v>
      </c>
    </row>
  </sheetData>
  <mergeCells count="5">
    <mergeCell ref="A37:E37"/>
    <mergeCell ref="A1:R1"/>
    <mergeCell ref="G3:K3"/>
    <mergeCell ref="A3:A4"/>
    <mergeCell ref="B3:B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S7" sqref="S7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3.8515625" style="0" customWidth="1"/>
    <col min="4" max="4" width="5.8515625" style="0" customWidth="1"/>
    <col min="5" max="5" width="3.8515625" style="0" customWidth="1"/>
    <col min="6" max="9" width="4.7109375" style="0" customWidth="1"/>
    <col min="10" max="11" width="3.7109375" style="0" customWidth="1"/>
    <col min="12" max="13" width="5.00390625" style="0" customWidth="1"/>
    <col min="14" max="14" width="6.00390625" style="0" customWidth="1"/>
    <col min="15" max="16" width="3.7109375" style="0" customWidth="1"/>
    <col min="17" max="17" width="4.00390625" style="0" customWidth="1"/>
    <col min="18" max="18" width="3.7109375" style="0" customWidth="1"/>
  </cols>
  <sheetData>
    <row r="1" spans="1:18" ht="15.75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18" ht="12.75">
      <c r="A3" s="38" t="s">
        <v>82</v>
      </c>
      <c r="B3" s="38" t="s">
        <v>0</v>
      </c>
      <c r="C3" s="8" t="s">
        <v>83</v>
      </c>
      <c r="D3" s="8" t="s">
        <v>110</v>
      </c>
      <c r="E3" s="8" t="s">
        <v>104</v>
      </c>
      <c r="F3" s="8" t="s">
        <v>2</v>
      </c>
      <c r="G3" s="45" t="s">
        <v>4</v>
      </c>
      <c r="H3" s="45"/>
      <c r="I3" s="45"/>
      <c r="J3" s="45"/>
      <c r="K3" s="45"/>
      <c r="L3" s="21" t="s">
        <v>79</v>
      </c>
      <c r="M3" s="21" t="s">
        <v>80</v>
      </c>
      <c r="N3" s="21" t="s">
        <v>81</v>
      </c>
      <c r="O3" s="8" t="s">
        <v>106</v>
      </c>
      <c r="P3" s="15" t="s">
        <v>107</v>
      </c>
      <c r="Q3" s="8" t="s">
        <v>111</v>
      </c>
      <c r="R3" s="6" t="s">
        <v>104</v>
      </c>
    </row>
    <row r="4" spans="1:18" ht="12.75">
      <c r="A4" s="39"/>
      <c r="B4" s="39"/>
      <c r="C4" s="9" t="s">
        <v>1</v>
      </c>
      <c r="D4" s="9" t="s">
        <v>78</v>
      </c>
      <c r="E4" s="9" t="s">
        <v>105</v>
      </c>
      <c r="F4" s="9" t="s">
        <v>3</v>
      </c>
      <c r="G4" s="5">
        <v>5</v>
      </c>
      <c r="H4" s="1">
        <v>4</v>
      </c>
      <c r="I4" s="1">
        <v>3</v>
      </c>
      <c r="J4" s="1">
        <v>2</v>
      </c>
      <c r="K4" s="4">
        <v>1</v>
      </c>
      <c r="L4" s="19" t="s">
        <v>5</v>
      </c>
      <c r="M4" s="19" t="s">
        <v>5</v>
      </c>
      <c r="N4" s="19" t="s">
        <v>6</v>
      </c>
      <c r="O4" s="9" t="s">
        <v>105</v>
      </c>
      <c r="P4" s="16" t="s">
        <v>108</v>
      </c>
      <c r="Q4" s="9" t="s">
        <v>112</v>
      </c>
      <c r="R4" s="7" t="s">
        <v>105</v>
      </c>
    </row>
    <row r="5" spans="1:18" ht="12.75">
      <c r="A5" s="1" t="s">
        <v>7</v>
      </c>
      <c r="B5" s="9" t="s">
        <v>8</v>
      </c>
      <c r="C5" s="9">
        <f>D5+F5+E5</f>
        <v>15</v>
      </c>
      <c r="D5" s="9">
        <v>2</v>
      </c>
      <c r="E5" s="9"/>
      <c r="F5" s="9">
        <f>G5+H5+I5+J5+K5</f>
        <v>13</v>
      </c>
      <c r="G5" s="1">
        <v>2</v>
      </c>
      <c r="H5" s="1">
        <v>8</v>
      </c>
      <c r="I5" s="1">
        <v>3</v>
      </c>
      <c r="J5" s="1"/>
      <c r="K5" s="1"/>
      <c r="L5" s="19">
        <f aca="true" t="shared" si="0" ref="L5:L36">ROUND(100*(G5+H5+I5)/(G5+H5+I5+J5+K5),1)</f>
        <v>100</v>
      </c>
      <c r="M5" s="19">
        <f aca="true" t="shared" si="1" ref="M5:M36">ROUND(100*(G5+H5)/(G5+H5+I5+J5+K5),1)</f>
        <v>76.9</v>
      </c>
      <c r="N5" s="19">
        <f aca="true" t="shared" si="2" ref="N5:N36">ROUND((5*G5+4*H5+3*I5+2*J5+K5)/F5,1)</f>
        <v>3.9</v>
      </c>
      <c r="O5" s="1">
        <v>1</v>
      </c>
      <c r="P5" s="1">
        <v>3</v>
      </c>
      <c r="Q5" s="9"/>
      <c r="R5" s="1"/>
    </row>
    <row r="6" spans="1:18" ht="12.75">
      <c r="A6" s="31" t="s">
        <v>9</v>
      </c>
      <c r="B6" s="1" t="s">
        <v>10</v>
      </c>
      <c r="C6" s="9">
        <f aca="true" t="shared" si="3" ref="C6:C36">D6+F6+E6</f>
        <v>23</v>
      </c>
      <c r="D6" s="1"/>
      <c r="E6" s="9"/>
      <c r="F6" s="9">
        <f aca="true" t="shared" si="4" ref="F6:F36">G6+H6+I6+J6+K6</f>
        <v>23</v>
      </c>
      <c r="G6" s="1">
        <v>1</v>
      </c>
      <c r="H6" s="1">
        <v>18</v>
      </c>
      <c r="I6" s="1">
        <v>4</v>
      </c>
      <c r="J6" s="1"/>
      <c r="K6" s="1"/>
      <c r="L6" s="2">
        <f t="shared" si="0"/>
        <v>100</v>
      </c>
      <c r="M6" s="2">
        <f t="shared" si="1"/>
        <v>82.6</v>
      </c>
      <c r="N6" s="2">
        <f t="shared" si="2"/>
        <v>3.9</v>
      </c>
      <c r="O6" s="1"/>
      <c r="P6" s="1">
        <v>3</v>
      </c>
      <c r="Q6" s="1">
        <v>1</v>
      </c>
      <c r="R6" s="1"/>
    </row>
    <row r="7" spans="1:18" ht="12.75">
      <c r="A7" s="31" t="s">
        <v>11</v>
      </c>
      <c r="B7" s="13" t="s">
        <v>12</v>
      </c>
      <c r="C7" s="9">
        <f t="shared" si="3"/>
        <v>37</v>
      </c>
      <c r="D7" s="1"/>
      <c r="E7" s="9"/>
      <c r="F7" s="9">
        <f t="shared" si="4"/>
        <v>37</v>
      </c>
      <c r="G7" s="1">
        <v>5</v>
      </c>
      <c r="H7" s="1">
        <v>28</v>
      </c>
      <c r="I7" s="1">
        <v>4</v>
      </c>
      <c r="J7" s="1"/>
      <c r="K7" s="1"/>
      <c r="L7" s="2">
        <f t="shared" si="0"/>
        <v>100</v>
      </c>
      <c r="M7" s="2">
        <f t="shared" si="1"/>
        <v>89.2</v>
      </c>
      <c r="N7" s="2">
        <f t="shared" si="2"/>
        <v>4</v>
      </c>
      <c r="O7" s="1">
        <v>3</v>
      </c>
      <c r="P7" s="1"/>
      <c r="Q7" s="1"/>
      <c r="R7" s="1"/>
    </row>
    <row r="8" spans="1:18" ht="12.75">
      <c r="A8" s="31" t="s">
        <v>13</v>
      </c>
      <c r="B8" s="13" t="s">
        <v>102</v>
      </c>
      <c r="C8" s="9">
        <f t="shared" si="3"/>
        <v>18</v>
      </c>
      <c r="D8" s="1">
        <v>1</v>
      </c>
      <c r="E8" s="9"/>
      <c r="F8" s="9">
        <f t="shared" si="4"/>
        <v>17</v>
      </c>
      <c r="G8" s="1">
        <v>4</v>
      </c>
      <c r="H8" s="1">
        <v>12</v>
      </c>
      <c r="I8" s="1">
        <v>1</v>
      </c>
      <c r="J8" s="1"/>
      <c r="K8" s="1"/>
      <c r="L8" s="2">
        <f t="shared" si="0"/>
        <v>100</v>
      </c>
      <c r="M8" s="2">
        <f t="shared" si="1"/>
        <v>94.1</v>
      </c>
      <c r="N8" s="2">
        <f t="shared" si="2"/>
        <v>4.2</v>
      </c>
      <c r="O8" s="1"/>
      <c r="P8" s="1"/>
      <c r="Q8" s="1"/>
      <c r="R8" s="1"/>
    </row>
    <row r="9" spans="1:18" ht="12.75">
      <c r="A9" s="31" t="s">
        <v>14</v>
      </c>
      <c r="B9" s="13" t="s">
        <v>15</v>
      </c>
      <c r="C9" s="9">
        <f t="shared" si="3"/>
        <v>24</v>
      </c>
      <c r="D9" s="1">
        <v>1</v>
      </c>
      <c r="E9" s="9"/>
      <c r="F9" s="9">
        <f t="shared" si="4"/>
        <v>23</v>
      </c>
      <c r="G9" s="1"/>
      <c r="H9" s="1">
        <v>13</v>
      </c>
      <c r="I9" s="1">
        <v>10</v>
      </c>
      <c r="J9" s="1"/>
      <c r="K9" s="1"/>
      <c r="L9" s="2">
        <f t="shared" si="0"/>
        <v>100</v>
      </c>
      <c r="M9" s="2">
        <f t="shared" si="1"/>
        <v>56.5</v>
      </c>
      <c r="N9" s="2">
        <f t="shared" si="2"/>
        <v>3.6</v>
      </c>
      <c r="O9" s="1">
        <v>7</v>
      </c>
      <c r="P9" s="1">
        <v>4</v>
      </c>
      <c r="Q9" s="1"/>
      <c r="R9" s="1"/>
    </row>
    <row r="10" spans="1:18" ht="12.75">
      <c r="A10" s="31" t="s">
        <v>16</v>
      </c>
      <c r="B10" s="13" t="s">
        <v>17</v>
      </c>
      <c r="C10" s="9">
        <f t="shared" si="3"/>
        <v>14</v>
      </c>
      <c r="D10" s="1">
        <v>1</v>
      </c>
      <c r="E10" s="9"/>
      <c r="F10" s="9">
        <f t="shared" si="4"/>
        <v>13</v>
      </c>
      <c r="G10" s="1">
        <v>3</v>
      </c>
      <c r="H10" s="1">
        <v>6</v>
      </c>
      <c r="I10" s="1">
        <v>4</v>
      </c>
      <c r="J10" s="1"/>
      <c r="K10" s="1"/>
      <c r="L10" s="2">
        <f t="shared" si="0"/>
        <v>100</v>
      </c>
      <c r="M10" s="2">
        <f t="shared" si="1"/>
        <v>69.2</v>
      </c>
      <c r="N10" s="2">
        <f t="shared" si="2"/>
        <v>3.9</v>
      </c>
      <c r="O10" s="1">
        <v>5</v>
      </c>
      <c r="P10" s="1"/>
      <c r="Q10" s="1"/>
      <c r="R10" s="1"/>
    </row>
    <row r="11" spans="1:18" ht="12.75">
      <c r="A11" s="31" t="s">
        <v>18</v>
      </c>
      <c r="B11" s="13" t="s">
        <v>19</v>
      </c>
      <c r="C11" s="9">
        <f t="shared" si="3"/>
        <v>45</v>
      </c>
      <c r="D11" s="1">
        <v>1</v>
      </c>
      <c r="E11" s="9"/>
      <c r="F11" s="9">
        <f t="shared" si="4"/>
        <v>44</v>
      </c>
      <c r="G11" s="1">
        <v>3</v>
      </c>
      <c r="H11" s="1">
        <v>31</v>
      </c>
      <c r="I11" s="1">
        <v>10</v>
      </c>
      <c r="J11" s="1"/>
      <c r="K11" s="1"/>
      <c r="L11" s="2">
        <f t="shared" si="0"/>
        <v>100</v>
      </c>
      <c r="M11" s="2">
        <f t="shared" si="1"/>
        <v>77.3</v>
      </c>
      <c r="N11" s="2">
        <f t="shared" si="2"/>
        <v>3.8</v>
      </c>
      <c r="O11" s="1"/>
      <c r="P11" s="1">
        <v>5</v>
      </c>
      <c r="Q11" s="1"/>
      <c r="R11" s="1"/>
    </row>
    <row r="12" spans="1:18" ht="12.75">
      <c r="A12" s="31" t="s">
        <v>20</v>
      </c>
      <c r="B12" s="13" t="s">
        <v>21</v>
      </c>
      <c r="C12" s="9">
        <f t="shared" si="3"/>
        <v>4</v>
      </c>
      <c r="D12" s="1"/>
      <c r="E12" s="9"/>
      <c r="F12" s="9">
        <f>G12+H12+I12+J12+K12</f>
        <v>4</v>
      </c>
      <c r="G12" s="1"/>
      <c r="H12" s="1">
        <v>1</v>
      </c>
      <c r="I12" s="1">
        <v>3</v>
      </c>
      <c r="J12" s="1"/>
      <c r="K12" s="1"/>
      <c r="L12" s="2">
        <f>ROUND(100*(G12+H12+I12)/(G12+H12+I12+J12+K12),1)</f>
        <v>100</v>
      </c>
      <c r="M12" s="2">
        <f>ROUND(100*(G12+H12)/(G12+H12+I12+J12+K12),1)</f>
        <v>25</v>
      </c>
      <c r="N12" s="2">
        <f>ROUND((5*G12+4*H12+3*I12+2*J12+K12)/F12,1)</f>
        <v>3.3</v>
      </c>
      <c r="O12" s="1"/>
      <c r="P12" s="1"/>
      <c r="Q12" s="1"/>
      <c r="R12" s="1"/>
    </row>
    <row r="13" spans="1:18" ht="12.75">
      <c r="A13" s="31" t="s">
        <v>22</v>
      </c>
      <c r="B13" s="13" t="s">
        <v>23</v>
      </c>
      <c r="C13" s="9">
        <f t="shared" si="3"/>
        <v>8</v>
      </c>
      <c r="D13" s="1"/>
      <c r="E13" s="9"/>
      <c r="F13" s="9">
        <f t="shared" si="4"/>
        <v>8</v>
      </c>
      <c r="G13" s="1">
        <v>1</v>
      </c>
      <c r="H13" s="1">
        <v>6</v>
      </c>
      <c r="I13" s="1">
        <v>1</v>
      </c>
      <c r="J13" s="1"/>
      <c r="K13" s="1"/>
      <c r="L13" s="2">
        <f t="shared" si="0"/>
        <v>100</v>
      </c>
      <c r="M13" s="2">
        <f t="shared" si="1"/>
        <v>87.5</v>
      </c>
      <c r="N13" s="2">
        <f t="shared" si="2"/>
        <v>4</v>
      </c>
      <c r="O13" s="1"/>
      <c r="P13" s="1">
        <v>3</v>
      </c>
      <c r="Q13" s="1"/>
      <c r="R13" s="1"/>
    </row>
    <row r="14" spans="1:18" ht="12.75">
      <c r="A14" s="31" t="s">
        <v>24</v>
      </c>
      <c r="B14" s="13" t="s">
        <v>25</v>
      </c>
      <c r="C14" s="9">
        <f t="shared" si="3"/>
        <v>9</v>
      </c>
      <c r="D14" s="1"/>
      <c r="E14" s="9">
        <v>1</v>
      </c>
      <c r="F14" s="9">
        <f t="shared" si="4"/>
        <v>8</v>
      </c>
      <c r="G14" s="1">
        <v>2</v>
      </c>
      <c r="H14" s="1">
        <v>4</v>
      </c>
      <c r="I14" s="1">
        <v>2</v>
      </c>
      <c r="J14" s="1"/>
      <c r="K14" s="1"/>
      <c r="L14" s="2">
        <f t="shared" si="0"/>
        <v>100</v>
      </c>
      <c r="M14" s="2">
        <f t="shared" si="1"/>
        <v>75</v>
      </c>
      <c r="N14" s="2">
        <f t="shared" si="2"/>
        <v>4</v>
      </c>
      <c r="O14" s="1"/>
      <c r="P14" s="1">
        <v>2</v>
      </c>
      <c r="Q14" s="1">
        <v>1</v>
      </c>
      <c r="R14" s="1">
        <v>1</v>
      </c>
    </row>
    <row r="15" spans="1:18" ht="12.75">
      <c r="A15" s="31" t="s">
        <v>26</v>
      </c>
      <c r="B15" s="13" t="s">
        <v>27</v>
      </c>
      <c r="C15" s="9">
        <f t="shared" si="3"/>
        <v>11</v>
      </c>
      <c r="D15" s="1"/>
      <c r="E15" s="9"/>
      <c r="F15" s="9">
        <f t="shared" si="4"/>
        <v>11</v>
      </c>
      <c r="G15" s="1">
        <v>2</v>
      </c>
      <c r="H15" s="1">
        <v>6</v>
      </c>
      <c r="I15" s="1">
        <v>3</v>
      </c>
      <c r="J15" s="1"/>
      <c r="K15" s="1"/>
      <c r="L15" s="2">
        <f t="shared" si="0"/>
        <v>100</v>
      </c>
      <c r="M15" s="2">
        <f t="shared" si="1"/>
        <v>72.7</v>
      </c>
      <c r="N15" s="2">
        <f t="shared" si="2"/>
        <v>3.9</v>
      </c>
      <c r="O15" s="1">
        <v>3</v>
      </c>
      <c r="P15" s="1"/>
      <c r="Q15" s="1"/>
      <c r="R15" s="1"/>
    </row>
    <row r="16" spans="1:18" ht="12.75">
      <c r="A16" s="31" t="s">
        <v>28</v>
      </c>
      <c r="B16" s="13" t="s">
        <v>30</v>
      </c>
      <c r="C16" s="9">
        <f t="shared" si="3"/>
        <v>8</v>
      </c>
      <c r="D16" s="1"/>
      <c r="E16" s="9"/>
      <c r="F16" s="9">
        <f t="shared" si="4"/>
        <v>8</v>
      </c>
      <c r="G16" s="1"/>
      <c r="H16" s="1">
        <v>7</v>
      </c>
      <c r="I16" s="1">
        <v>1</v>
      </c>
      <c r="J16" s="1"/>
      <c r="K16" s="1"/>
      <c r="L16" s="2">
        <f t="shared" si="0"/>
        <v>100</v>
      </c>
      <c r="M16" s="2">
        <f t="shared" si="1"/>
        <v>87.5</v>
      </c>
      <c r="N16" s="2">
        <f t="shared" si="2"/>
        <v>3.9</v>
      </c>
      <c r="O16" s="1">
        <v>2</v>
      </c>
      <c r="P16" s="1"/>
      <c r="Q16" s="1"/>
      <c r="R16" s="1"/>
    </row>
    <row r="17" spans="1:18" ht="12.75">
      <c r="A17" s="31" t="s">
        <v>29</v>
      </c>
      <c r="B17" s="13" t="s">
        <v>53</v>
      </c>
      <c r="C17" s="9">
        <f t="shared" si="3"/>
        <v>6</v>
      </c>
      <c r="D17" s="1"/>
      <c r="E17" s="9"/>
      <c r="F17" s="9">
        <f t="shared" si="4"/>
        <v>6</v>
      </c>
      <c r="G17" s="1"/>
      <c r="H17" s="1">
        <v>4</v>
      </c>
      <c r="I17" s="1">
        <v>2</v>
      </c>
      <c r="J17" s="1"/>
      <c r="K17" s="1"/>
      <c r="L17" s="2">
        <f t="shared" si="0"/>
        <v>100</v>
      </c>
      <c r="M17" s="2">
        <f t="shared" si="1"/>
        <v>66.7</v>
      </c>
      <c r="N17" s="2">
        <f t="shared" si="2"/>
        <v>3.7</v>
      </c>
      <c r="O17" s="1"/>
      <c r="P17" s="1"/>
      <c r="Q17" s="1"/>
      <c r="R17" s="1"/>
    </row>
    <row r="18" spans="1:18" ht="12.75">
      <c r="A18" s="31" t="s">
        <v>31</v>
      </c>
      <c r="B18" s="13" t="s">
        <v>54</v>
      </c>
      <c r="C18" s="9">
        <f t="shared" si="3"/>
        <v>1</v>
      </c>
      <c r="D18" s="1"/>
      <c r="E18" s="9"/>
      <c r="F18" s="9">
        <f t="shared" si="4"/>
        <v>1</v>
      </c>
      <c r="G18" s="1"/>
      <c r="H18" s="1"/>
      <c r="I18" s="1">
        <v>1</v>
      </c>
      <c r="J18" s="1"/>
      <c r="K18" s="1"/>
      <c r="L18" s="2">
        <f t="shared" si="0"/>
        <v>100</v>
      </c>
      <c r="M18" s="2">
        <f t="shared" si="1"/>
        <v>0</v>
      </c>
      <c r="N18" s="2">
        <f t="shared" si="2"/>
        <v>3</v>
      </c>
      <c r="O18" s="1"/>
      <c r="P18" s="1"/>
      <c r="Q18" s="1"/>
      <c r="R18" s="1"/>
    </row>
    <row r="19" spans="1:18" ht="12.75">
      <c r="A19" s="31" t="s">
        <v>32</v>
      </c>
      <c r="B19" s="13" t="s">
        <v>55</v>
      </c>
      <c r="C19" s="9">
        <f t="shared" si="3"/>
        <v>4</v>
      </c>
      <c r="D19" s="1"/>
      <c r="E19" s="9"/>
      <c r="F19" s="9">
        <f t="shared" si="4"/>
        <v>4</v>
      </c>
      <c r="G19" s="1">
        <v>3</v>
      </c>
      <c r="H19" s="1">
        <v>1</v>
      </c>
      <c r="I19" s="1"/>
      <c r="J19" s="1"/>
      <c r="K19" s="1"/>
      <c r="L19" s="2">
        <f t="shared" si="0"/>
        <v>100</v>
      </c>
      <c r="M19" s="2">
        <f t="shared" si="1"/>
        <v>100</v>
      </c>
      <c r="N19" s="2">
        <f t="shared" si="2"/>
        <v>4.8</v>
      </c>
      <c r="O19" s="1"/>
      <c r="P19" s="1"/>
      <c r="Q19" s="1"/>
      <c r="R19" s="1"/>
    </row>
    <row r="20" spans="1:18" ht="12.75">
      <c r="A20" s="31" t="s">
        <v>33</v>
      </c>
      <c r="B20" s="13" t="s">
        <v>56</v>
      </c>
      <c r="C20" s="9">
        <f t="shared" si="3"/>
        <v>51</v>
      </c>
      <c r="D20" s="1">
        <v>7</v>
      </c>
      <c r="E20" s="9"/>
      <c r="F20" s="9">
        <f t="shared" si="4"/>
        <v>44</v>
      </c>
      <c r="G20" s="1">
        <v>3</v>
      </c>
      <c r="H20" s="1">
        <v>34</v>
      </c>
      <c r="I20" s="1">
        <v>7</v>
      </c>
      <c r="J20" s="1"/>
      <c r="K20" s="1"/>
      <c r="L20" s="2">
        <f t="shared" si="0"/>
        <v>100</v>
      </c>
      <c r="M20" s="2">
        <f t="shared" si="1"/>
        <v>84.1</v>
      </c>
      <c r="N20" s="2">
        <f t="shared" si="2"/>
        <v>3.9</v>
      </c>
      <c r="O20" s="1"/>
      <c r="P20" s="1">
        <v>8</v>
      </c>
      <c r="Q20" s="1"/>
      <c r="R20" s="1"/>
    </row>
    <row r="21" spans="1:21" ht="12.75">
      <c r="A21" s="31" t="s">
        <v>34</v>
      </c>
      <c r="B21" s="13" t="s">
        <v>57</v>
      </c>
      <c r="C21" s="9">
        <f t="shared" si="3"/>
        <v>10</v>
      </c>
      <c r="D21" s="1"/>
      <c r="E21" s="9">
        <v>1</v>
      </c>
      <c r="F21" s="9">
        <f t="shared" si="4"/>
        <v>9</v>
      </c>
      <c r="G21" s="1">
        <v>4</v>
      </c>
      <c r="H21" s="1">
        <v>4</v>
      </c>
      <c r="I21" s="1">
        <v>1</v>
      </c>
      <c r="J21" s="1"/>
      <c r="K21" s="1"/>
      <c r="L21" s="2">
        <f t="shared" si="0"/>
        <v>100</v>
      </c>
      <c r="M21" s="2">
        <f t="shared" si="1"/>
        <v>88.9</v>
      </c>
      <c r="N21" s="2">
        <f t="shared" si="2"/>
        <v>4.3</v>
      </c>
      <c r="O21" s="1">
        <v>4</v>
      </c>
      <c r="P21" s="1">
        <v>3</v>
      </c>
      <c r="Q21" s="1"/>
      <c r="R21" s="1">
        <v>1</v>
      </c>
      <c r="S21" s="23"/>
      <c r="T21" s="23"/>
      <c r="U21" s="23"/>
    </row>
    <row r="22" spans="1:18" ht="12.75">
      <c r="A22" s="31" t="s">
        <v>35</v>
      </c>
      <c r="B22" s="13" t="s">
        <v>58</v>
      </c>
      <c r="C22" s="9">
        <f t="shared" si="3"/>
        <v>9</v>
      </c>
      <c r="D22" s="1">
        <v>2</v>
      </c>
      <c r="E22" s="9"/>
      <c r="F22" s="9">
        <f t="shared" si="4"/>
        <v>7</v>
      </c>
      <c r="G22" s="1">
        <v>1</v>
      </c>
      <c r="H22" s="1">
        <v>3</v>
      </c>
      <c r="I22" s="1">
        <v>3</v>
      </c>
      <c r="J22" s="1"/>
      <c r="K22" s="1"/>
      <c r="L22" s="2">
        <f t="shared" si="0"/>
        <v>100</v>
      </c>
      <c r="M22" s="2">
        <f t="shared" si="1"/>
        <v>57.1</v>
      </c>
      <c r="N22" s="2">
        <f t="shared" si="2"/>
        <v>3.7</v>
      </c>
      <c r="O22" s="1"/>
      <c r="P22" s="1"/>
      <c r="Q22" s="1">
        <v>2</v>
      </c>
      <c r="R22" s="1"/>
    </row>
    <row r="23" spans="1:18" ht="12.75">
      <c r="A23" s="31" t="s">
        <v>36</v>
      </c>
      <c r="B23" s="13" t="s">
        <v>59</v>
      </c>
      <c r="C23" s="9">
        <f t="shared" si="3"/>
        <v>9</v>
      </c>
      <c r="D23" s="1"/>
      <c r="E23" s="9"/>
      <c r="F23" s="9">
        <f t="shared" si="4"/>
        <v>9</v>
      </c>
      <c r="G23" s="1">
        <v>2</v>
      </c>
      <c r="H23" s="1">
        <v>5</v>
      </c>
      <c r="I23" s="1">
        <v>2</v>
      </c>
      <c r="J23" s="1"/>
      <c r="K23" s="1"/>
      <c r="L23" s="2">
        <f t="shared" si="0"/>
        <v>100</v>
      </c>
      <c r="M23" s="2">
        <f t="shared" si="1"/>
        <v>77.8</v>
      </c>
      <c r="N23" s="2">
        <f t="shared" si="2"/>
        <v>4</v>
      </c>
      <c r="O23" s="1">
        <v>5</v>
      </c>
      <c r="P23" s="1"/>
      <c r="Q23" s="1"/>
      <c r="R23" s="1"/>
    </row>
    <row r="24" spans="1:18" ht="12.75">
      <c r="A24" s="31" t="s">
        <v>37</v>
      </c>
      <c r="B24" s="13" t="s">
        <v>60</v>
      </c>
      <c r="C24" s="9">
        <f t="shared" si="3"/>
        <v>1</v>
      </c>
      <c r="D24" s="1"/>
      <c r="E24" s="9"/>
      <c r="F24" s="9">
        <f t="shared" si="4"/>
        <v>1</v>
      </c>
      <c r="G24" s="1"/>
      <c r="H24" s="1">
        <v>1</v>
      </c>
      <c r="I24" s="1"/>
      <c r="J24" s="1"/>
      <c r="K24" s="1"/>
      <c r="L24" s="2">
        <f t="shared" si="0"/>
        <v>100</v>
      </c>
      <c r="M24" s="2">
        <f t="shared" si="1"/>
        <v>100</v>
      </c>
      <c r="N24" s="2">
        <f t="shared" si="2"/>
        <v>4</v>
      </c>
      <c r="O24" s="1"/>
      <c r="P24" s="1"/>
      <c r="Q24" s="1"/>
      <c r="R24" s="1"/>
    </row>
    <row r="25" spans="1:18" ht="12.75">
      <c r="A25" s="31" t="s">
        <v>38</v>
      </c>
      <c r="B25" s="13" t="s">
        <v>61</v>
      </c>
      <c r="C25" s="9">
        <f t="shared" si="3"/>
        <v>6</v>
      </c>
      <c r="D25" s="1"/>
      <c r="E25" s="9"/>
      <c r="F25" s="9">
        <f t="shared" si="4"/>
        <v>6</v>
      </c>
      <c r="G25" s="1">
        <v>2</v>
      </c>
      <c r="H25" s="1">
        <v>3</v>
      </c>
      <c r="I25" s="1">
        <v>1</v>
      </c>
      <c r="J25" s="1"/>
      <c r="K25" s="1"/>
      <c r="L25" s="2">
        <f t="shared" si="0"/>
        <v>100</v>
      </c>
      <c r="M25" s="2">
        <f t="shared" si="1"/>
        <v>83.3</v>
      </c>
      <c r="N25" s="2">
        <f t="shared" si="2"/>
        <v>4.2</v>
      </c>
      <c r="O25" s="1"/>
      <c r="P25" s="1"/>
      <c r="Q25" s="1"/>
      <c r="R25" s="1"/>
    </row>
    <row r="26" spans="1:18" ht="12.75">
      <c r="A26" s="31" t="s">
        <v>39</v>
      </c>
      <c r="B26" s="13" t="s">
        <v>62</v>
      </c>
      <c r="C26" s="9">
        <f t="shared" si="3"/>
        <v>8</v>
      </c>
      <c r="D26" s="1">
        <v>1</v>
      </c>
      <c r="E26" s="9"/>
      <c r="F26" s="9">
        <f t="shared" si="4"/>
        <v>7</v>
      </c>
      <c r="G26" s="1"/>
      <c r="H26" s="1">
        <v>4</v>
      </c>
      <c r="I26" s="1">
        <v>3</v>
      </c>
      <c r="J26" s="1"/>
      <c r="K26" s="1"/>
      <c r="L26" s="2">
        <f t="shared" si="0"/>
        <v>100</v>
      </c>
      <c r="M26" s="2">
        <f t="shared" si="1"/>
        <v>57.1</v>
      </c>
      <c r="N26" s="2">
        <f t="shared" si="2"/>
        <v>3.6</v>
      </c>
      <c r="O26" s="1"/>
      <c r="P26" s="1"/>
      <c r="Q26" s="1"/>
      <c r="R26" s="1"/>
    </row>
    <row r="27" spans="1:18" ht="12.75">
      <c r="A27" s="31" t="s">
        <v>40</v>
      </c>
      <c r="B27" s="37" t="s">
        <v>63</v>
      </c>
      <c r="C27" s="32">
        <f t="shared" si="3"/>
        <v>2</v>
      </c>
      <c r="D27" s="31"/>
      <c r="E27" s="32">
        <v>1</v>
      </c>
      <c r="F27" s="32">
        <f t="shared" si="4"/>
        <v>1</v>
      </c>
      <c r="G27" s="31"/>
      <c r="H27" s="31">
        <v>1</v>
      </c>
      <c r="I27" s="31"/>
      <c r="J27" s="31"/>
      <c r="K27" s="31"/>
      <c r="L27" s="2">
        <f t="shared" si="0"/>
        <v>100</v>
      </c>
      <c r="M27" s="2">
        <f t="shared" si="1"/>
        <v>100</v>
      </c>
      <c r="N27" s="2">
        <f t="shared" si="2"/>
        <v>4</v>
      </c>
      <c r="O27" s="1"/>
      <c r="P27" s="1"/>
      <c r="Q27" s="1"/>
      <c r="R27" s="1">
        <v>1</v>
      </c>
    </row>
    <row r="28" spans="1:18" ht="12.75">
      <c r="A28" s="31" t="s">
        <v>41</v>
      </c>
      <c r="B28" s="13" t="s">
        <v>64</v>
      </c>
      <c r="C28" s="9">
        <f t="shared" si="3"/>
        <v>16</v>
      </c>
      <c r="D28" s="1">
        <v>1</v>
      </c>
      <c r="E28" s="9">
        <v>1</v>
      </c>
      <c r="F28" s="9">
        <f t="shared" si="4"/>
        <v>14</v>
      </c>
      <c r="G28" s="1">
        <v>2</v>
      </c>
      <c r="H28" s="1">
        <v>12</v>
      </c>
      <c r="I28" s="1"/>
      <c r="J28" s="31"/>
      <c r="K28" s="1"/>
      <c r="L28" s="2">
        <f t="shared" si="0"/>
        <v>100</v>
      </c>
      <c r="M28" s="2">
        <f t="shared" si="1"/>
        <v>100</v>
      </c>
      <c r="N28" s="2">
        <f t="shared" si="2"/>
        <v>4.1</v>
      </c>
      <c r="O28" s="1"/>
      <c r="P28" s="1"/>
      <c r="Q28" s="1"/>
      <c r="R28" s="1">
        <v>1</v>
      </c>
    </row>
    <row r="29" spans="1:18" ht="12.75">
      <c r="A29" s="31" t="s">
        <v>42</v>
      </c>
      <c r="B29" s="13" t="s">
        <v>65</v>
      </c>
      <c r="C29" s="9">
        <f t="shared" si="3"/>
        <v>14</v>
      </c>
      <c r="D29" s="1"/>
      <c r="E29" s="9">
        <v>1</v>
      </c>
      <c r="F29" s="9">
        <f t="shared" si="4"/>
        <v>13</v>
      </c>
      <c r="G29" s="1">
        <v>6</v>
      </c>
      <c r="H29" s="1">
        <v>6</v>
      </c>
      <c r="I29" s="1">
        <v>1</v>
      </c>
      <c r="J29" s="1"/>
      <c r="K29" s="1"/>
      <c r="L29" s="2">
        <f t="shared" si="0"/>
        <v>100</v>
      </c>
      <c r="M29" s="2">
        <f t="shared" si="1"/>
        <v>92.3</v>
      </c>
      <c r="N29" s="2">
        <f t="shared" si="2"/>
        <v>4.4</v>
      </c>
      <c r="O29" s="1">
        <v>4</v>
      </c>
      <c r="P29" s="1">
        <v>4</v>
      </c>
      <c r="Q29" s="1"/>
      <c r="R29" s="1">
        <v>1</v>
      </c>
    </row>
    <row r="30" spans="1:18" ht="12.75">
      <c r="A30" s="31" t="s">
        <v>43</v>
      </c>
      <c r="B30" s="13" t="s">
        <v>66</v>
      </c>
      <c r="C30" s="9">
        <f t="shared" si="3"/>
        <v>13</v>
      </c>
      <c r="D30" s="1"/>
      <c r="E30" s="9">
        <v>1</v>
      </c>
      <c r="F30" s="9">
        <f t="shared" si="4"/>
        <v>12</v>
      </c>
      <c r="G30" s="1">
        <v>4</v>
      </c>
      <c r="H30" s="1">
        <v>7</v>
      </c>
      <c r="I30" s="1">
        <v>1</v>
      </c>
      <c r="J30" s="1"/>
      <c r="K30" s="1"/>
      <c r="L30" s="2">
        <f t="shared" si="0"/>
        <v>100</v>
      </c>
      <c r="M30" s="2">
        <f t="shared" si="1"/>
        <v>91.7</v>
      </c>
      <c r="N30" s="2">
        <f t="shared" si="2"/>
        <v>4.3</v>
      </c>
      <c r="O30" s="1">
        <v>3</v>
      </c>
      <c r="P30" s="1">
        <v>3</v>
      </c>
      <c r="Q30" s="1"/>
      <c r="R30" s="1">
        <v>1</v>
      </c>
    </row>
    <row r="31" spans="1:18" ht="12.75">
      <c r="A31" s="31" t="s">
        <v>44</v>
      </c>
      <c r="B31" s="13" t="s">
        <v>67</v>
      </c>
      <c r="C31" s="9">
        <f t="shared" si="3"/>
        <v>6</v>
      </c>
      <c r="D31" s="1"/>
      <c r="E31" s="9"/>
      <c r="F31" s="9">
        <f t="shared" si="4"/>
        <v>6</v>
      </c>
      <c r="G31" s="1">
        <v>1</v>
      </c>
      <c r="H31" s="1">
        <v>4</v>
      </c>
      <c r="I31" s="1">
        <v>1</v>
      </c>
      <c r="J31" s="1"/>
      <c r="K31" s="1"/>
      <c r="L31" s="2">
        <f t="shared" si="0"/>
        <v>100</v>
      </c>
      <c r="M31" s="2">
        <f t="shared" si="1"/>
        <v>83.3</v>
      </c>
      <c r="N31" s="2">
        <f t="shared" si="2"/>
        <v>4</v>
      </c>
      <c r="O31" s="1"/>
      <c r="P31" s="1"/>
      <c r="Q31" s="1"/>
      <c r="R31" s="1"/>
    </row>
    <row r="32" spans="1:18" ht="12.75">
      <c r="A32" s="31" t="s">
        <v>45</v>
      </c>
      <c r="B32" s="37" t="s">
        <v>132</v>
      </c>
      <c r="C32" s="32">
        <f t="shared" si="3"/>
        <v>3</v>
      </c>
      <c r="D32" s="31"/>
      <c r="E32" s="32"/>
      <c r="F32" s="32">
        <f>G32+H32+I32+J32+K32</f>
        <v>3</v>
      </c>
      <c r="G32" s="31"/>
      <c r="H32" s="31">
        <v>3</v>
      </c>
      <c r="I32" s="31"/>
      <c r="J32" s="31"/>
      <c r="K32" s="31"/>
      <c r="L32" s="2">
        <f>ROUND(100*(G32+H32+I32)/(G32+H32+I32+J32+K32),1)</f>
        <v>100</v>
      </c>
      <c r="M32" s="2">
        <f>ROUND(100*(G32+H32)/(G32+H32+I32+J32+K32),1)</f>
        <v>100</v>
      </c>
      <c r="N32" s="2">
        <f>ROUND((5*G32+4*H32+3*I32+2*J32+K32)/F32,1)</f>
        <v>4</v>
      </c>
      <c r="O32" s="1"/>
      <c r="P32" s="1"/>
      <c r="Q32" s="1"/>
      <c r="R32" s="1"/>
    </row>
    <row r="33" spans="1:18" ht="12.75">
      <c r="A33" s="31" t="s">
        <v>46</v>
      </c>
      <c r="B33" s="13" t="s">
        <v>69</v>
      </c>
      <c r="C33" s="9">
        <f t="shared" si="3"/>
        <v>8</v>
      </c>
      <c r="D33" s="1">
        <v>1</v>
      </c>
      <c r="E33" s="9"/>
      <c r="F33" s="9">
        <f t="shared" si="4"/>
        <v>7</v>
      </c>
      <c r="G33" s="1">
        <v>1</v>
      </c>
      <c r="H33" s="1">
        <v>4</v>
      </c>
      <c r="I33" s="1">
        <v>2</v>
      </c>
      <c r="J33" s="1"/>
      <c r="K33" s="1"/>
      <c r="L33" s="2">
        <f t="shared" si="0"/>
        <v>100</v>
      </c>
      <c r="M33" s="2">
        <f t="shared" si="1"/>
        <v>71.4</v>
      </c>
      <c r="N33" s="2">
        <f t="shared" si="2"/>
        <v>3.9</v>
      </c>
      <c r="O33" s="1"/>
      <c r="P33" s="1"/>
      <c r="Q33" s="1"/>
      <c r="R33" s="1"/>
    </row>
    <row r="34" spans="1:18" ht="12.75">
      <c r="A34" s="31" t="s">
        <v>47</v>
      </c>
      <c r="B34" s="13" t="s">
        <v>73</v>
      </c>
      <c r="C34" s="9">
        <f t="shared" si="3"/>
        <v>7</v>
      </c>
      <c r="D34" s="1"/>
      <c r="E34" s="9"/>
      <c r="F34" s="9">
        <f t="shared" si="4"/>
        <v>7</v>
      </c>
      <c r="G34" s="1">
        <v>2</v>
      </c>
      <c r="H34" s="1">
        <v>4</v>
      </c>
      <c r="I34" s="1">
        <v>1</v>
      </c>
      <c r="J34" s="1"/>
      <c r="K34" s="1"/>
      <c r="L34" s="2">
        <f t="shared" si="0"/>
        <v>100</v>
      </c>
      <c r="M34" s="2">
        <f t="shared" si="1"/>
        <v>85.7</v>
      </c>
      <c r="N34" s="2">
        <f t="shared" si="2"/>
        <v>4.1</v>
      </c>
      <c r="O34" s="1"/>
      <c r="P34" s="1"/>
      <c r="Q34" s="1"/>
      <c r="R34" s="1"/>
    </row>
    <row r="35" spans="1:18" ht="12.75">
      <c r="A35" s="31" t="s">
        <v>48</v>
      </c>
      <c r="B35" s="1" t="s">
        <v>74</v>
      </c>
      <c r="C35" s="9">
        <f t="shared" si="3"/>
        <v>2</v>
      </c>
      <c r="D35" s="1"/>
      <c r="E35" s="9"/>
      <c r="F35" s="9">
        <f t="shared" si="4"/>
        <v>2</v>
      </c>
      <c r="G35" s="1"/>
      <c r="H35" s="1">
        <v>2</v>
      </c>
      <c r="I35" s="1"/>
      <c r="J35" s="1"/>
      <c r="K35" s="1"/>
      <c r="L35" s="2">
        <f t="shared" si="0"/>
        <v>100</v>
      </c>
      <c r="M35" s="2">
        <f t="shared" si="1"/>
        <v>100</v>
      </c>
      <c r="N35" s="2">
        <f t="shared" si="2"/>
        <v>4</v>
      </c>
      <c r="O35" s="1"/>
      <c r="P35" s="1"/>
      <c r="Q35" s="1"/>
      <c r="R35" s="1"/>
    </row>
    <row r="36" spans="1:18" ht="12.75">
      <c r="A36" s="2"/>
      <c r="B36" s="2" t="s">
        <v>76</v>
      </c>
      <c r="C36" s="19">
        <f t="shared" si="3"/>
        <v>392</v>
      </c>
      <c r="D36" s="2">
        <f>SUM(D5:D35)</f>
        <v>18</v>
      </c>
      <c r="E36" s="2">
        <f>SUM(E5:E35)</f>
        <v>6</v>
      </c>
      <c r="F36" s="19">
        <f t="shared" si="4"/>
        <v>368</v>
      </c>
      <c r="G36" s="2">
        <f>SUM(G5:G35)</f>
        <v>54</v>
      </c>
      <c r="H36" s="2">
        <f>SUM(H5:H35)</f>
        <v>242</v>
      </c>
      <c r="I36" s="2">
        <f>SUM(I5:I35)</f>
        <v>72</v>
      </c>
      <c r="J36" s="2">
        <f>SUM(J5:J35)</f>
        <v>0</v>
      </c>
      <c r="K36" s="2">
        <f>SUM(K5:K35)</f>
        <v>0</v>
      </c>
      <c r="L36" s="2">
        <f t="shared" si="0"/>
        <v>100</v>
      </c>
      <c r="M36" s="2">
        <f t="shared" si="1"/>
        <v>80.4</v>
      </c>
      <c r="N36" s="29">
        <f t="shared" si="2"/>
        <v>4</v>
      </c>
      <c r="O36" s="2">
        <f>SUM(O5:O35)</f>
        <v>37</v>
      </c>
      <c r="P36" s="2">
        <f>SUM(P5:P35)</f>
        <v>38</v>
      </c>
      <c r="Q36" s="2">
        <f>SUM(Q5:Q35)</f>
        <v>4</v>
      </c>
      <c r="R36" s="2">
        <f>SUM(R5:R35)</f>
        <v>6</v>
      </c>
    </row>
    <row r="37" spans="1:11" ht="12.75">
      <c r="A37" s="42" t="s">
        <v>120</v>
      </c>
      <c r="B37" s="43"/>
      <c r="C37" s="26"/>
      <c r="D37" s="27"/>
      <c r="E37" s="27"/>
      <c r="F37" s="2">
        <v>100</v>
      </c>
      <c r="G37" s="2">
        <f>ROUND(G36/368*100,1)</f>
        <v>14.7</v>
      </c>
      <c r="H37" s="2">
        <f>ROUND(H36/368*100,1)</f>
        <v>65.8</v>
      </c>
      <c r="I37" s="2">
        <f>ROUND(I36/368*100,1)</f>
        <v>19.6</v>
      </c>
      <c r="J37" s="2">
        <f>ROUND(J36/368*100,1)</f>
        <v>0</v>
      </c>
      <c r="K37" s="2">
        <f>ROUND(K36/368*100,1)</f>
        <v>0</v>
      </c>
    </row>
    <row r="39" ht="12.75">
      <c r="A39" s="3" t="s">
        <v>113</v>
      </c>
    </row>
    <row r="43" ht="12.75">
      <c r="O43" t="s">
        <v>126</v>
      </c>
    </row>
  </sheetData>
  <mergeCells count="5">
    <mergeCell ref="A1:R1"/>
    <mergeCell ref="A37:B37"/>
    <mergeCell ref="A3:A4"/>
    <mergeCell ref="B3:B4"/>
    <mergeCell ref="G3:K3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2:N120"/>
  <sheetViews>
    <sheetView zoomScale="75" zoomScaleNormal="75" workbookViewId="0" topLeftCell="A1">
      <selection activeCell="T96" sqref="T96"/>
    </sheetView>
  </sheetViews>
  <sheetFormatPr defaultColWidth="9.140625" defaultRowHeight="12.75"/>
  <sheetData>
    <row r="32" spans="5:14" ht="12.75">
      <c r="E32">
        <v>2000</v>
      </c>
      <c r="F32">
        <v>2001</v>
      </c>
      <c r="G32">
        <v>2002</v>
      </c>
      <c r="H32">
        <v>2003</v>
      </c>
      <c r="I32">
        <v>2004</v>
      </c>
      <c r="J32">
        <v>2005</v>
      </c>
      <c r="K32">
        <v>2006</v>
      </c>
      <c r="L32">
        <v>2007</v>
      </c>
      <c r="M32">
        <v>2008</v>
      </c>
      <c r="N32">
        <v>2009</v>
      </c>
    </row>
    <row r="33" spans="4:14" ht="12.75">
      <c r="D33" t="s">
        <v>114</v>
      </c>
      <c r="E33">
        <v>3.85</v>
      </c>
      <c r="F33">
        <v>4.2</v>
      </c>
      <c r="G33">
        <v>4</v>
      </c>
      <c r="H33">
        <v>4.2</v>
      </c>
      <c r="I33">
        <v>4.1</v>
      </c>
      <c r="J33">
        <v>4.1</v>
      </c>
      <c r="K33">
        <v>4.2</v>
      </c>
      <c r="L33">
        <v>4.4</v>
      </c>
      <c r="M33">
        <v>4.3</v>
      </c>
      <c r="N33">
        <v>4.3</v>
      </c>
    </row>
    <row r="34" spans="4:14" ht="12.75">
      <c r="D34" t="s">
        <v>115</v>
      </c>
      <c r="E34">
        <v>4</v>
      </c>
      <c r="F34">
        <v>3.9</v>
      </c>
      <c r="G34">
        <v>4</v>
      </c>
      <c r="H34">
        <v>4.1</v>
      </c>
      <c r="I34">
        <v>4.2</v>
      </c>
      <c r="J34">
        <v>4.5</v>
      </c>
      <c r="K34">
        <v>4.3</v>
      </c>
      <c r="L34">
        <v>4.3</v>
      </c>
      <c r="M34">
        <v>4.3</v>
      </c>
      <c r="N34">
        <v>4.1</v>
      </c>
    </row>
    <row r="35" spans="4:14" ht="12.75">
      <c r="D35" t="s">
        <v>116</v>
      </c>
      <c r="E35">
        <v>3.5</v>
      </c>
      <c r="F35">
        <v>4.1</v>
      </c>
      <c r="G35">
        <v>3.8</v>
      </c>
      <c r="H35">
        <v>4.2</v>
      </c>
      <c r="I35">
        <v>3.6</v>
      </c>
      <c r="J35">
        <v>3.9</v>
      </c>
      <c r="K35">
        <v>4</v>
      </c>
      <c r="L35">
        <v>3.7</v>
      </c>
      <c r="M35">
        <v>3.6</v>
      </c>
      <c r="N35">
        <v>3.6</v>
      </c>
    </row>
    <row r="36" spans="4:14" ht="12.75">
      <c r="D36" t="s">
        <v>117</v>
      </c>
      <c r="E36">
        <v>3.1</v>
      </c>
      <c r="F36">
        <v>3.35</v>
      </c>
      <c r="G36">
        <v>3.4</v>
      </c>
      <c r="H36">
        <v>3.5</v>
      </c>
      <c r="I36">
        <v>3.6</v>
      </c>
      <c r="J36">
        <v>3.9</v>
      </c>
      <c r="K36">
        <v>3.6</v>
      </c>
      <c r="L36">
        <v>3.8</v>
      </c>
      <c r="M36">
        <v>3.4</v>
      </c>
      <c r="N36">
        <v>3.3</v>
      </c>
    </row>
    <row r="68" spans="5:14" ht="12.75">
      <c r="E68">
        <v>2000</v>
      </c>
      <c r="F68">
        <v>2001</v>
      </c>
      <c r="G68">
        <v>2002</v>
      </c>
      <c r="H68">
        <v>2003</v>
      </c>
      <c r="I68">
        <v>2004</v>
      </c>
      <c r="J68">
        <v>2005</v>
      </c>
      <c r="K68">
        <v>2006</v>
      </c>
      <c r="L68">
        <v>2007</v>
      </c>
      <c r="M68">
        <v>2008</v>
      </c>
      <c r="N68">
        <v>2009</v>
      </c>
    </row>
    <row r="69" spans="4:14" ht="12.75">
      <c r="D69" t="s">
        <v>114</v>
      </c>
      <c r="E69">
        <v>91.6</v>
      </c>
      <c r="F69">
        <v>94.8</v>
      </c>
      <c r="G69">
        <v>93.8</v>
      </c>
      <c r="H69">
        <v>96.6</v>
      </c>
      <c r="I69">
        <v>96.5</v>
      </c>
      <c r="J69">
        <v>95.8</v>
      </c>
      <c r="K69">
        <v>99.7</v>
      </c>
      <c r="L69">
        <v>99.2</v>
      </c>
      <c r="M69">
        <v>99.5</v>
      </c>
      <c r="N69">
        <v>99.7</v>
      </c>
    </row>
    <row r="70" spans="4:14" ht="12.75">
      <c r="D70" t="s">
        <v>115</v>
      </c>
      <c r="E70">
        <v>90.1</v>
      </c>
      <c r="F70">
        <v>88.2</v>
      </c>
      <c r="G70">
        <v>93.7</v>
      </c>
      <c r="H70">
        <v>92.5</v>
      </c>
      <c r="I70">
        <v>95.4</v>
      </c>
      <c r="J70">
        <v>99.3</v>
      </c>
      <c r="K70">
        <v>98.5</v>
      </c>
      <c r="L70">
        <v>97.8</v>
      </c>
      <c r="M70">
        <v>99.3</v>
      </c>
      <c r="N70">
        <v>97.7</v>
      </c>
    </row>
    <row r="71" spans="4:14" ht="12.75">
      <c r="D71" t="s">
        <v>116</v>
      </c>
      <c r="E71">
        <v>89.1</v>
      </c>
      <c r="F71">
        <v>97.1</v>
      </c>
      <c r="G71">
        <v>84.5</v>
      </c>
      <c r="H71">
        <v>96.8</v>
      </c>
      <c r="I71">
        <v>91.3</v>
      </c>
      <c r="J71">
        <v>98.1</v>
      </c>
      <c r="K71">
        <v>99.4</v>
      </c>
      <c r="L71">
        <v>98.6</v>
      </c>
      <c r="M71">
        <v>97.8</v>
      </c>
      <c r="N71">
        <v>98.9</v>
      </c>
    </row>
    <row r="72" spans="4:14" ht="12.75">
      <c r="D72" t="s">
        <v>117</v>
      </c>
      <c r="E72">
        <v>72.4</v>
      </c>
      <c r="F72">
        <v>80.2</v>
      </c>
      <c r="G72">
        <v>82.4</v>
      </c>
      <c r="H72">
        <v>79.8</v>
      </c>
      <c r="I72">
        <v>83.4</v>
      </c>
      <c r="J72">
        <v>90.7</v>
      </c>
      <c r="K72">
        <v>88.4</v>
      </c>
      <c r="L72">
        <v>87.5</v>
      </c>
      <c r="M72">
        <v>83.7</v>
      </c>
      <c r="N72">
        <v>79.7</v>
      </c>
    </row>
    <row r="104" spans="4:14" ht="12.75">
      <c r="D104" s="23"/>
      <c r="E104" s="23">
        <v>2000</v>
      </c>
      <c r="F104" s="23">
        <v>2001</v>
      </c>
      <c r="G104" s="23">
        <v>2002</v>
      </c>
      <c r="H104" s="23">
        <v>2003</v>
      </c>
      <c r="I104" s="23">
        <v>2004</v>
      </c>
      <c r="J104" s="23">
        <v>2005</v>
      </c>
      <c r="K104" s="23">
        <v>2006</v>
      </c>
      <c r="L104">
        <v>2007</v>
      </c>
      <c r="M104">
        <v>2008</v>
      </c>
      <c r="N104">
        <v>2009</v>
      </c>
    </row>
    <row r="105" spans="4:14" ht="12.75">
      <c r="D105" s="23" t="s">
        <v>114</v>
      </c>
      <c r="E105" s="23">
        <v>72.6</v>
      </c>
      <c r="F105" s="23">
        <v>82</v>
      </c>
      <c r="G105" s="23">
        <v>78.3</v>
      </c>
      <c r="H105" s="23">
        <v>79.3</v>
      </c>
      <c r="I105" s="23">
        <v>79.5</v>
      </c>
      <c r="J105" s="23">
        <v>77.2</v>
      </c>
      <c r="K105" s="23">
        <v>82.3</v>
      </c>
      <c r="L105">
        <v>88.1</v>
      </c>
      <c r="M105">
        <v>84.6</v>
      </c>
      <c r="N105">
        <v>88.5</v>
      </c>
    </row>
    <row r="106" spans="4:14" ht="12.75">
      <c r="D106" s="23" t="s">
        <v>115</v>
      </c>
      <c r="E106" s="23">
        <v>72.9</v>
      </c>
      <c r="F106" s="23">
        <v>69.8</v>
      </c>
      <c r="G106" s="23">
        <v>71.5</v>
      </c>
      <c r="H106" s="23">
        <v>68.5</v>
      </c>
      <c r="I106" s="23">
        <v>81.4</v>
      </c>
      <c r="J106" s="23">
        <v>92</v>
      </c>
      <c r="K106" s="23">
        <v>84.9</v>
      </c>
      <c r="L106">
        <v>83.5</v>
      </c>
      <c r="M106">
        <v>86.5</v>
      </c>
      <c r="N106">
        <v>77.1</v>
      </c>
    </row>
    <row r="107" spans="4:14" ht="12.75">
      <c r="D107" s="23" t="s">
        <v>116</v>
      </c>
      <c r="E107" s="23">
        <v>52.3</v>
      </c>
      <c r="F107" s="23">
        <v>78.1</v>
      </c>
      <c r="G107" s="23">
        <v>70.1</v>
      </c>
      <c r="H107" s="23">
        <v>72.9</v>
      </c>
      <c r="I107" s="23">
        <v>56.2</v>
      </c>
      <c r="J107" s="23">
        <v>72.5</v>
      </c>
      <c r="K107" s="23">
        <v>81</v>
      </c>
      <c r="L107">
        <v>62.5</v>
      </c>
      <c r="M107">
        <v>56.1</v>
      </c>
      <c r="N107">
        <v>53.6</v>
      </c>
    </row>
    <row r="108" spans="4:14" ht="12.75">
      <c r="D108" s="23" t="s">
        <v>117</v>
      </c>
      <c r="E108" s="23">
        <v>34.5</v>
      </c>
      <c r="F108" s="23">
        <v>43.9</v>
      </c>
      <c r="G108" s="23">
        <v>48.8</v>
      </c>
      <c r="H108" s="23">
        <v>49.7</v>
      </c>
      <c r="I108" s="23">
        <v>59.4</v>
      </c>
      <c r="J108" s="23">
        <v>67.8</v>
      </c>
      <c r="K108" s="23">
        <v>54.9</v>
      </c>
      <c r="L108">
        <v>63</v>
      </c>
      <c r="M108">
        <v>45.6</v>
      </c>
      <c r="N108">
        <v>40</v>
      </c>
    </row>
    <row r="120" ht="12.75">
      <c r="E120" t="s">
        <v>126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1:J42"/>
  <sheetViews>
    <sheetView workbookViewId="0" topLeftCell="A1">
      <selection activeCell="L31" sqref="L31"/>
    </sheetView>
  </sheetViews>
  <sheetFormatPr defaultColWidth="9.140625" defaultRowHeight="12.75"/>
  <cols>
    <col min="4" max="4" width="10.00390625" style="0" customWidth="1"/>
  </cols>
  <sheetData>
    <row r="21" spans="2:7" ht="12.75">
      <c r="B21" s="1" t="s">
        <v>125</v>
      </c>
      <c r="C21" s="1">
        <v>5</v>
      </c>
      <c r="D21" s="1">
        <v>4</v>
      </c>
      <c r="E21" s="1">
        <v>3</v>
      </c>
      <c r="F21" s="1">
        <v>2</v>
      </c>
      <c r="G21" s="1">
        <v>1</v>
      </c>
    </row>
    <row r="22" spans="2:7" ht="12.75">
      <c r="B22" s="1" t="s">
        <v>114</v>
      </c>
      <c r="C22" s="1">
        <v>41.6</v>
      </c>
      <c r="D22" s="1">
        <v>46.9</v>
      </c>
      <c r="E22" s="1">
        <v>11.3</v>
      </c>
      <c r="F22" s="1">
        <v>0.3</v>
      </c>
      <c r="G22" s="1">
        <v>0</v>
      </c>
    </row>
    <row r="23" spans="2:7" ht="12.75">
      <c r="B23" s="1" t="s">
        <v>115</v>
      </c>
      <c r="C23" s="28">
        <v>34.3</v>
      </c>
      <c r="D23" s="28">
        <v>42.8</v>
      </c>
      <c r="E23" s="28">
        <v>20.7</v>
      </c>
      <c r="F23" s="28">
        <v>2.3</v>
      </c>
      <c r="G23" s="13">
        <v>0</v>
      </c>
    </row>
    <row r="24" spans="2:7" ht="12.75">
      <c r="B24" s="1" t="s">
        <v>116</v>
      </c>
      <c r="C24" s="13">
        <v>5.1</v>
      </c>
      <c r="D24" s="13">
        <v>48.5</v>
      </c>
      <c r="E24" s="13">
        <v>45.3</v>
      </c>
      <c r="F24" s="13">
        <v>1.1</v>
      </c>
      <c r="G24" s="13">
        <v>0</v>
      </c>
    </row>
    <row r="25" spans="2:7" ht="12.75">
      <c r="B25" s="1" t="s">
        <v>117</v>
      </c>
      <c r="C25" s="13">
        <v>9.6</v>
      </c>
      <c r="D25" s="13">
        <v>30.4</v>
      </c>
      <c r="E25" s="13">
        <v>39.7</v>
      </c>
      <c r="F25" s="13">
        <v>16.8</v>
      </c>
      <c r="G25" s="13">
        <v>3.5</v>
      </c>
    </row>
    <row r="26" spans="2:7" ht="12.75">
      <c r="B26" s="1" t="s">
        <v>135</v>
      </c>
      <c r="C26" s="13">
        <v>14.7</v>
      </c>
      <c r="D26" s="13">
        <v>65.8</v>
      </c>
      <c r="E26" s="13">
        <v>19.6</v>
      </c>
      <c r="F26" s="13">
        <v>0</v>
      </c>
      <c r="G26" s="13">
        <v>0</v>
      </c>
    </row>
    <row r="28" spans="3:10" ht="12.75">
      <c r="C28">
        <v>2002</v>
      </c>
      <c r="D28">
        <v>2003</v>
      </c>
      <c r="E28">
        <v>2004</v>
      </c>
      <c r="F28">
        <v>2005</v>
      </c>
      <c r="G28">
        <v>2006</v>
      </c>
      <c r="H28">
        <v>2007</v>
      </c>
      <c r="I28">
        <v>2008</v>
      </c>
      <c r="J28">
        <v>2009</v>
      </c>
    </row>
    <row r="29" spans="1:10" ht="12.75">
      <c r="A29" t="s">
        <v>114</v>
      </c>
      <c r="B29" t="s">
        <v>122</v>
      </c>
      <c r="C29">
        <v>4</v>
      </c>
      <c r="D29">
        <v>4.1</v>
      </c>
      <c r="E29">
        <v>4.1</v>
      </c>
      <c r="F29">
        <v>4.1</v>
      </c>
      <c r="G29">
        <v>4.2</v>
      </c>
      <c r="H29">
        <v>4.4</v>
      </c>
      <c r="I29">
        <v>4.3</v>
      </c>
      <c r="J29">
        <v>4.3</v>
      </c>
    </row>
    <row r="30" spans="2:9" ht="12.75">
      <c r="B30" t="s">
        <v>123</v>
      </c>
      <c r="C30">
        <v>3.9</v>
      </c>
      <c r="D30">
        <v>4.1</v>
      </c>
      <c r="E30">
        <v>4.1</v>
      </c>
      <c r="F30">
        <v>4.1</v>
      </c>
      <c r="G30">
        <v>4.1</v>
      </c>
      <c r="H30">
        <v>4.3</v>
      </c>
      <c r="I30">
        <v>4.3</v>
      </c>
    </row>
    <row r="32" spans="3:10" ht="12.75">
      <c r="C32">
        <v>2002</v>
      </c>
      <c r="D32">
        <v>2003</v>
      </c>
      <c r="E32">
        <v>2004</v>
      </c>
      <c r="F32">
        <v>2005</v>
      </c>
      <c r="G32">
        <v>2006</v>
      </c>
      <c r="H32">
        <v>2007</v>
      </c>
      <c r="I32">
        <v>2008</v>
      </c>
      <c r="J32">
        <v>2009</v>
      </c>
    </row>
    <row r="33" spans="1:10" ht="12.75">
      <c r="A33" t="s">
        <v>115</v>
      </c>
      <c r="B33" t="s">
        <v>122</v>
      </c>
      <c r="C33">
        <v>4</v>
      </c>
      <c r="D33">
        <v>3.9</v>
      </c>
      <c r="E33">
        <v>4.2</v>
      </c>
      <c r="F33">
        <v>4.5</v>
      </c>
      <c r="G33">
        <v>4.3</v>
      </c>
      <c r="H33">
        <v>4.3</v>
      </c>
      <c r="I33">
        <v>4.3</v>
      </c>
      <c r="J33">
        <v>4.1</v>
      </c>
    </row>
    <row r="34" spans="2:9" ht="12.75">
      <c r="B34" t="s">
        <v>123</v>
      </c>
      <c r="C34">
        <v>4</v>
      </c>
      <c r="D34">
        <v>3.8</v>
      </c>
      <c r="E34">
        <v>4.2</v>
      </c>
      <c r="F34">
        <v>4.4</v>
      </c>
      <c r="G34">
        <v>4.4</v>
      </c>
      <c r="H34">
        <v>4.4</v>
      </c>
      <c r="I34">
        <v>4.3</v>
      </c>
    </row>
    <row r="36" spans="3:10" ht="12.75">
      <c r="C36">
        <v>2002</v>
      </c>
      <c r="D36">
        <v>2003</v>
      </c>
      <c r="E36">
        <v>2004</v>
      </c>
      <c r="F36">
        <v>2005</v>
      </c>
      <c r="G36">
        <v>2006</v>
      </c>
      <c r="H36">
        <v>2007</v>
      </c>
      <c r="I36">
        <v>2008</v>
      </c>
      <c r="J36">
        <v>2009</v>
      </c>
    </row>
    <row r="37" spans="1:10" ht="12.75">
      <c r="A37" t="s">
        <v>116</v>
      </c>
      <c r="B37" t="s">
        <v>76</v>
      </c>
      <c r="C37">
        <v>3.8</v>
      </c>
      <c r="D37">
        <v>3.9</v>
      </c>
      <c r="E37">
        <v>3.6</v>
      </c>
      <c r="F37">
        <v>3.9</v>
      </c>
      <c r="G37">
        <v>4</v>
      </c>
      <c r="H37">
        <v>3.7</v>
      </c>
      <c r="I37">
        <v>3.6</v>
      </c>
      <c r="J37">
        <v>3.6</v>
      </c>
    </row>
    <row r="38" spans="2:9" ht="12.75">
      <c r="B38" t="s">
        <v>121</v>
      </c>
      <c r="C38">
        <v>3.9</v>
      </c>
      <c r="D38">
        <v>4</v>
      </c>
      <c r="E38">
        <v>3.6</v>
      </c>
      <c r="F38">
        <v>3.8</v>
      </c>
      <c r="G38">
        <v>4.2</v>
      </c>
      <c r="H38">
        <v>3.8</v>
      </c>
      <c r="I38">
        <v>3.6</v>
      </c>
    </row>
    <row r="40" spans="3:10" ht="12.75">
      <c r="C40">
        <v>2002</v>
      </c>
      <c r="D40">
        <v>2003</v>
      </c>
      <c r="E40">
        <v>2004</v>
      </c>
      <c r="F40">
        <v>2005</v>
      </c>
      <c r="G40">
        <v>2006</v>
      </c>
      <c r="H40">
        <v>2007</v>
      </c>
      <c r="I40">
        <v>2008</v>
      </c>
      <c r="J40">
        <v>2009</v>
      </c>
    </row>
    <row r="41" spans="1:10" ht="12.75">
      <c r="A41" t="s">
        <v>117</v>
      </c>
      <c r="B41" t="s">
        <v>76</v>
      </c>
      <c r="C41">
        <v>3.4</v>
      </c>
      <c r="D41">
        <v>3.4</v>
      </c>
      <c r="E41">
        <v>3.6</v>
      </c>
      <c r="F41">
        <v>3.9</v>
      </c>
      <c r="G41">
        <v>3.6</v>
      </c>
      <c r="H41">
        <v>3.8</v>
      </c>
      <c r="I41">
        <v>3.4</v>
      </c>
      <c r="J41">
        <v>3.3</v>
      </c>
    </row>
    <row r="42" spans="2:9" ht="12.75">
      <c r="B42" t="s">
        <v>121</v>
      </c>
      <c r="C42">
        <v>3.3</v>
      </c>
      <c r="D42">
        <v>3.5</v>
      </c>
      <c r="E42">
        <v>3.6</v>
      </c>
      <c r="F42">
        <v>3.6</v>
      </c>
      <c r="G42">
        <v>3.6</v>
      </c>
      <c r="H42">
        <v>3.9</v>
      </c>
      <c r="I42">
        <v>3.4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Maimu Arroküll</dc:creator>
  <cp:keywords/>
  <dc:description/>
  <cp:lastModifiedBy>lembit.r</cp:lastModifiedBy>
  <cp:lastPrinted>2009-05-22T07:09:37Z</cp:lastPrinted>
  <dcterms:created xsi:type="dcterms:W3CDTF">2002-03-19T08:31:29Z</dcterms:created>
  <dcterms:modified xsi:type="dcterms:W3CDTF">2009-10-09T09:33:00Z</dcterms:modified>
  <cp:category/>
  <cp:version/>
  <cp:contentType/>
  <cp:contentStatus/>
</cp:coreProperties>
</file>